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320" windowHeight="8010" activeTab="6"/>
  </bookViews>
  <sheets>
    <sheet name="CG-EM_ZS" sheetId="9" r:id="rId1"/>
    <sheet name="molaritat" sheetId="3" r:id="rId2"/>
    <sheet name="Se_mgl" sheetId="4" r:id="rId3"/>
    <sheet name="1%Se" sheetId="15" r:id="rId4"/>
    <sheet name="%conc_respect_Se" sheetId="13" r:id="rId5"/>
    <sheet name="conc&gt;1%Se_bin" sheetId="14" r:id="rId6"/>
    <sheet name="RSTATS_bin" sheetId="16" r:id="rId7"/>
  </sheets>
  <definedNames>
    <definedName name="_xlnm._FilterDatabase" localSheetId="6" hidden="1">RSTATS_bin!$B$1:$O$35</definedName>
  </definedNames>
  <calcPr calcId="144525"/>
</workbook>
</file>

<file path=xl/calcChain.xml><?xml version="1.0" encoding="utf-8"?>
<calcChain xmlns="http://schemas.openxmlformats.org/spreadsheetml/2006/main">
  <c r="C43" i="3" l="1"/>
  <c r="D43" i="3"/>
  <c r="E43" i="3"/>
  <c r="F43" i="3"/>
  <c r="G43" i="3"/>
  <c r="H43" i="3"/>
  <c r="I43" i="3"/>
  <c r="J43" i="3"/>
  <c r="K43" i="3"/>
  <c r="L43" i="3"/>
  <c r="M43" i="3"/>
  <c r="C44" i="3"/>
  <c r="D44" i="3"/>
  <c r="E44" i="3"/>
  <c r="F44" i="3"/>
  <c r="G44" i="3"/>
  <c r="H44" i="3"/>
  <c r="I44" i="3"/>
  <c r="J44" i="3"/>
  <c r="K44" i="3"/>
  <c r="L44" i="3"/>
  <c r="M44" i="3"/>
  <c r="C45" i="3"/>
  <c r="D45" i="3"/>
  <c r="E45" i="3"/>
  <c r="F45" i="3"/>
  <c r="G45" i="3"/>
  <c r="H45" i="3"/>
  <c r="I45" i="3"/>
  <c r="J45" i="3"/>
  <c r="K45" i="3"/>
  <c r="L45" i="3"/>
  <c r="M45" i="3"/>
  <c r="D42" i="3"/>
  <c r="E42" i="3"/>
  <c r="F42" i="3"/>
  <c r="G42" i="3"/>
  <c r="H42" i="3"/>
  <c r="I42" i="3"/>
  <c r="J42" i="3"/>
  <c r="K42" i="3"/>
  <c r="L42" i="3"/>
  <c r="M42" i="3"/>
  <c r="C36" i="3"/>
  <c r="D36" i="3"/>
  <c r="E36" i="3"/>
  <c r="F36" i="3"/>
  <c r="G36" i="3"/>
  <c r="H36" i="3"/>
  <c r="I36" i="3"/>
  <c r="J36" i="3"/>
  <c r="K36" i="3"/>
  <c r="L36" i="3"/>
  <c r="M36" i="3"/>
  <c r="C37" i="3"/>
  <c r="D37" i="3"/>
  <c r="E37" i="3"/>
  <c r="F37" i="3"/>
  <c r="G37" i="3"/>
  <c r="H37" i="3"/>
  <c r="I37" i="3"/>
  <c r="J37" i="3"/>
  <c r="K37" i="3"/>
  <c r="L37" i="3"/>
  <c r="M37" i="3"/>
  <c r="C38" i="3"/>
  <c r="D38" i="3"/>
  <c r="E38" i="3"/>
  <c r="F38" i="3"/>
  <c r="G38" i="3"/>
  <c r="H38" i="3"/>
  <c r="I38" i="3"/>
  <c r="J38" i="3"/>
  <c r="K38" i="3"/>
  <c r="L38" i="3"/>
  <c r="M38" i="3"/>
  <c r="D35" i="3"/>
  <c r="E35" i="3"/>
  <c r="F35" i="3"/>
  <c r="G35" i="3"/>
  <c r="H35" i="3"/>
  <c r="I35" i="3"/>
  <c r="J35" i="3"/>
  <c r="K35" i="3"/>
  <c r="L35" i="3"/>
  <c r="M35" i="3"/>
  <c r="C27" i="3"/>
  <c r="D27" i="3"/>
  <c r="E27" i="3"/>
  <c r="F27" i="3"/>
  <c r="G27" i="3"/>
  <c r="H27" i="3"/>
  <c r="I27" i="3"/>
  <c r="J27" i="3"/>
  <c r="K27" i="3"/>
  <c r="L27" i="3"/>
  <c r="M27" i="3"/>
  <c r="C28" i="3"/>
  <c r="D28" i="3"/>
  <c r="E28" i="3"/>
  <c r="F28" i="3"/>
  <c r="G28" i="3"/>
  <c r="H28" i="3"/>
  <c r="I28" i="3"/>
  <c r="J28" i="3"/>
  <c r="K28" i="3"/>
  <c r="L28" i="3"/>
  <c r="M28" i="3"/>
  <c r="D26" i="3"/>
  <c r="E26" i="3"/>
  <c r="F26" i="3"/>
  <c r="G26" i="3"/>
  <c r="H26" i="3"/>
  <c r="I26" i="3"/>
  <c r="J26" i="3"/>
  <c r="K26" i="3"/>
  <c r="L26" i="3"/>
  <c r="M26" i="3"/>
  <c r="C20" i="3"/>
  <c r="D20" i="3"/>
  <c r="E20" i="3"/>
  <c r="F20" i="3"/>
  <c r="G20" i="3"/>
  <c r="H20" i="3"/>
  <c r="I20" i="3"/>
  <c r="J20" i="3"/>
  <c r="K20" i="3"/>
  <c r="L20" i="3"/>
  <c r="M20" i="3"/>
  <c r="C21" i="3"/>
  <c r="D21" i="3"/>
  <c r="E21" i="3"/>
  <c r="F21" i="3"/>
  <c r="G21" i="3"/>
  <c r="H21" i="3"/>
  <c r="I21" i="3"/>
  <c r="J21" i="3"/>
  <c r="K21" i="3"/>
  <c r="L21" i="3"/>
  <c r="M21" i="3"/>
  <c r="C22" i="3"/>
  <c r="D22" i="3"/>
  <c r="E22" i="3"/>
  <c r="F22" i="3"/>
  <c r="G22" i="3"/>
  <c r="H22" i="3"/>
  <c r="I22" i="3"/>
  <c r="J22" i="3"/>
  <c r="K22" i="3"/>
  <c r="L22" i="3"/>
  <c r="M22" i="3"/>
  <c r="C23" i="3"/>
  <c r="D23" i="3"/>
  <c r="E23" i="3"/>
  <c r="F23" i="3"/>
  <c r="G23" i="3"/>
  <c r="H23" i="3"/>
  <c r="I23" i="3"/>
  <c r="J23" i="3"/>
  <c r="K23" i="3"/>
  <c r="L23" i="3"/>
  <c r="M23" i="3"/>
  <c r="C24" i="3"/>
  <c r="D24" i="3"/>
  <c r="E24" i="3"/>
  <c r="F24" i="3"/>
  <c r="G24" i="3"/>
  <c r="H24" i="3"/>
  <c r="I24" i="3"/>
  <c r="J24" i="3"/>
  <c r="K24" i="3"/>
  <c r="L24" i="3"/>
  <c r="M24" i="3"/>
  <c r="D19" i="3"/>
  <c r="E19" i="3"/>
  <c r="F19" i="3"/>
  <c r="G19" i="3"/>
  <c r="H19" i="3"/>
  <c r="I19" i="3"/>
  <c r="J19" i="3"/>
  <c r="K19" i="3"/>
  <c r="L19" i="3"/>
  <c r="M19" i="3"/>
  <c r="C42" i="3"/>
  <c r="C35" i="3"/>
  <c r="C26" i="3"/>
  <c r="C19" i="3"/>
  <c r="C4" i="3"/>
  <c r="D4" i="3"/>
  <c r="E4" i="3"/>
  <c r="F4" i="3"/>
  <c r="G4" i="3"/>
  <c r="H4" i="3"/>
  <c r="I4" i="3"/>
  <c r="J4" i="3"/>
  <c r="K4" i="3"/>
  <c r="L4" i="3"/>
  <c r="M4" i="3"/>
  <c r="C5" i="3"/>
  <c r="D5" i="3"/>
  <c r="E5" i="3"/>
  <c r="F5" i="3"/>
  <c r="G5" i="3"/>
  <c r="H5" i="3"/>
  <c r="I5" i="3"/>
  <c r="J5" i="3"/>
  <c r="K5" i="3"/>
  <c r="L5" i="3"/>
  <c r="M5" i="3"/>
  <c r="C6" i="3"/>
  <c r="D6" i="3"/>
  <c r="E6" i="3"/>
  <c r="F6" i="3"/>
  <c r="G6" i="3"/>
  <c r="H6" i="3"/>
  <c r="I6" i="3"/>
  <c r="J6" i="3"/>
  <c r="K6" i="3"/>
  <c r="L6" i="3"/>
  <c r="M6" i="3"/>
  <c r="C7" i="3"/>
  <c r="D7" i="3"/>
  <c r="E7" i="3"/>
  <c r="F7" i="3"/>
  <c r="G7" i="3"/>
  <c r="H7" i="3"/>
  <c r="I7" i="3"/>
  <c r="J7" i="3"/>
  <c r="K7" i="3"/>
  <c r="L7" i="3"/>
  <c r="M7" i="3"/>
  <c r="C8" i="3"/>
  <c r="D8" i="3"/>
  <c r="E8" i="3"/>
  <c r="F8" i="3"/>
  <c r="G8" i="3"/>
  <c r="H8" i="3"/>
  <c r="I8" i="3"/>
  <c r="J8" i="3"/>
  <c r="K8" i="3"/>
  <c r="L8" i="3"/>
  <c r="M8" i="3"/>
  <c r="C9" i="3"/>
  <c r="D9" i="3"/>
  <c r="E9" i="3"/>
  <c r="F9" i="3"/>
  <c r="G9" i="3"/>
  <c r="H9" i="3"/>
  <c r="I9" i="3"/>
  <c r="J9" i="3"/>
  <c r="K9" i="3"/>
  <c r="L9" i="3"/>
  <c r="M9" i="3"/>
  <c r="C10" i="3"/>
  <c r="D10" i="3"/>
  <c r="E10" i="3"/>
  <c r="F10" i="3"/>
  <c r="G10" i="3"/>
  <c r="H10" i="3"/>
  <c r="I10" i="3"/>
  <c r="J10" i="3"/>
  <c r="K10" i="3"/>
  <c r="L10" i="3"/>
  <c r="M10" i="3"/>
  <c r="C11" i="3"/>
  <c r="D11" i="3"/>
  <c r="E11" i="3"/>
  <c r="F11" i="3"/>
  <c r="G11" i="3"/>
  <c r="H11" i="3"/>
  <c r="I11" i="3"/>
  <c r="J11" i="3"/>
  <c r="K11" i="3"/>
  <c r="L11" i="3"/>
  <c r="M11" i="3"/>
  <c r="C12" i="3"/>
  <c r="D12" i="3"/>
  <c r="E12" i="3"/>
  <c r="F12" i="3"/>
  <c r="G12" i="3"/>
  <c r="H12" i="3"/>
  <c r="I12" i="3"/>
  <c r="J12" i="3"/>
  <c r="K12" i="3"/>
  <c r="L12" i="3"/>
  <c r="M12" i="3"/>
  <c r="C13" i="3"/>
  <c r="D13" i="3"/>
  <c r="E13" i="3"/>
  <c r="F13" i="3"/>
  <c r="G13" i="3"/>
  <c r="H13" i="3"/>
  <c r="I13" i="3"/>
  <c r="J13" i="3"/>
  <c r="K13" i="3"/>
  <c r="L13" i="3"/>
  <c r="M13" i="3"/>
  <c r="C14" i="3"/>
  <c r="D14" i="3"/>
  <c r="E14" i="3"/>
  <c r="F14" i="3"/>
  <c r="G14" i="3"/>
  <c r="H14" i="3"/>
  <c r="I14" i="3"/>
  <c r="J14" i="3"/>
  <c r="K14" i="3"/>
  <c r="L14" i="3"/>
  <c r="M14" i="3"/>
  <c r="C15" i="3"/>
  <c r="D15" i="3"/>
  <c r="E15" i="3"/>
  <c r="F15" i="3"/>
  <c r="G15" i="3"/>
  <c r="H15" i="3"/>
  <c r="I15" i="3"/>
  <c r="J15" i="3"/>
  <c r="K15" i="3"/>
  <c r="L15" i="3"/>
  <c r="M15" i="3"/>
  <c r="C16" i="3"/>
  <c r="D16" i="3"/>
  <c r="E16" i="3"/>
  <c r="F16" i="3"/>
  <c r="G16" i="3"/>
  <c r="H16" i="3"/>
  <c r="I16" i="3"/>
  <c r="J16" i="3"/>
  <c r="K16" i="3"/>
  <c r="L16" i="3"/>
  <c r="M16" i="3"/>
  <c r="C17" i="3"/>
  <c r="D17" i="3"/>
  <c r="E17" i="3"/>
  <c r="F17" i="3"/>
  <c r="G17" i="3"/>
  <c r="H17" i="3"/>
  <c r="I17" i="3"/>
  <c r="J17" i="3"/>
  <c r="K17" i="3"/>
  <c r="L17" i="3"/>
  <c r="M17" i="3"/>
  <c r="D3" i="3"/>
  <c r="E3" i="3"/>
  <c r="F3" i="3"/>
  <c r="G3" i="3"/>
  <c r="H3" i="3"/>
  <c r="I3" i="3"/>
  <c r="J3" i="3"/>
  <c r="K3" i="3"/>
  <c r="L3" i="3"/>
  <c r="M3" i="3"/>
  <c r="C3" i="3"/>
  <c r="K31" i="3" l="1"/>
  <c r="N44" i="3" l="1"/>
  <c r="F43" i="4" s="1"/>
  <c r="F43" i="15" s="1"/>
  <c r="N42" i="3"/>
  <c r="C41" i="4" s="1"/>
  <c r="C41" i="15" s="1"/>
  <c r="N37" i="3"/>
  <c r="F36" i="4" s="1"/>
  <c r="F36" i="15" s="1"/>
  <c r="N35" i="3"/>
  <c r="N45" i="3"/>
  <c r="N43" i="3"/>
  <c r="C42" i="4" s="1"/>
  <c r="C42" i="15" s="1"/>
  <c r="F42" i="4"/>
  <c r="F42" i="15" s="1"/>
  <c r="N38" i="3"/>
  <c r="E37" i="4" s="1"/>
  <c r="E37" i="15" s="1"/>
  <c r="N36" i="3"/>
  <c r="G35" i="4" s="1"/>
  <c r="G35" i="15" s="1"/>
  <c r="C43" i="4"/>
  <c r="C43" i="15" s="1"/>
  <c r="G41" i="4"/>
  <c r="G41" i="15" s="1"/>
  <c r="G36" i="4"/>
  <c r="G36" i="15" s="1"/>
  <c r="G43" i="4" l="1"/>
  <c r="G43" i="15" s="1"/>
  <c r="E43" i="4"/>
  <c r="E43" i="15" s="1"/>
  <c r="D43" i="4"/>
  <c r="D43" i="15" s="1"/>
  <c r="D41" i="4"/>
  <c r="D41" i="15" s="1"/>
  <c r="C36" i="4"/>
  <c r="C36" i="15" s="1"/>
  <c r="E36" i="4"/>
  <c r="E36" i="15" s="1"/>
  <c r="E35" i="4"/>
  <c r="E35" i="15" s="1"/>
  <c r="E44" i="4"/>
  <c r="E44" i="15" s="1"/>
  <c r="D36" i="4"/>
  <c r="D36" i="15" s="1"/>
  <c r="F35" i="4"/>
  <c r="F35" i="15" s="1"/>
  <c r="K37" i="4"/>
  <c r="K37" i="15" s="1"/>
  <c r="K37" i="14" s="1"/>
  <c r="I37" i="4"/>
  <c r="I37" i="15" s="1"/>
  <c r="I37" i="14" s="1"/>
  <c r="M37" i="4"/>
  <c r="M37" i="15" s="1"/>
  <c r="M37" i="14" s="1"/>
  <c r="L37" i="4"/>
  <c r="L37" i="15" s="1"/>
  <c r="L37" i="14" s="1"/>
  <c r="J37" i="4"/>
  <c r="J37" i="15" s="1"/>
  <c r="J37" i="14" s="1"/>
  <c r="K44" i="4"/>
  <c r="K44" i="15" s="1"/>
  <c r="K44" i="14" s="1"/>
  <c r="I44" i="4"/>
  <c r="I44" i="15" s="1"/>
  <c r="I44" i="14" s="1"/>
  <c r="M44" i="4"/>
  <c r="M44" i="15" s="1"/>
  <c r="M44" i="14" s="1"/>
  <c r="L44" i="4"/>
  <c r="L44" i="15" s="1"/>
  <c r="L44" i="14" s="1"/>
  <c r="J44" i="4"/>
  <c r="J44" i="15" s="1"/>
  <c r="J44" i="14" s="1"/>
  <c r="I34" i="4"/>
  <c r="I34" i="15" s="1"/>
  <c r="I34" i="14" s="1"/>
  <c r="K34" i="4"/>
  <c r="K34" i="15" s="1"/>
  <c r="K34" i="14" s="1"/>
  <c r="J34" i="4"/>
  <c r="J34" i="15" s="1"/>
  <c r="J34" i="14" s="1"/>
  <c r="L34" i="4"/>
  <c r="L34" i="15" s="1"/>
  <c r="L34" i="14" s="1"/>
  <c r="M34" i="4"/>
  <c r="M34" i="15" s="1"/>
  <c r="M34" i="14" s="1"/>
  <c r="C37" i="4"/>
  <c r="C37" i="15" s="1"/>
  <c r="F34" i="4"/>
  <c r="F34" i="15" s="1"/>
  <c r="D37" i="4"/>
  <c r="D37" i="15" s="1"/>
  <c r="M41" i="4"/>
  <c r="M41" i="15" s="1"/>
  <c r="M41" i="14" s="1"/>
  <c r="L41" i="4"/>
  <c r="L41" i="15" s="1"/>
  <c r="L41" i="14" s="1"/>
  <c r="K41" i="4"/>
  <c r="K41" i="15" s="1"/>
  <c r="K41" i="14" s="1"/>
  <c r="J41" i="4"/>
  <c r="J41" i="15" s="1"/>
  <c r="J41" i="14" s="1"/>
  <c r="I41" i="4"/>
  <c r="I41" i="15" s="1"/>
  <c r="I41" i="14" s="1"/>
  <c r="D44" i="4"/>
  <c r="D44" i="15" s="1"/>
  <c r="H37" i="4"/>
  <c r="H37" i="15" s="1"/>
  <c r="H44" i="4"/>
  <c r="H44" i="15" s="1"/>
  <c r="H34" i="4"/>
  <c r="H34" i="15" s="1"/>
  <c r="G37" i="4"/>
  <c r="G37" i="15" s="1"/>
  <c r="H41" i="4"/>
  <c r="H41" i="15" s="1"/>
  <c r="J35" i="4"/>
  <c r="J35" i="15" s="1"/>
  <c r="J35" i="14" s="1"/>
  <c r="I35" i="4"/>
  <c r="I35" i="15" s="1"/>
  <c r="I35" i="14" s="1"/>
  <c r="M35" i="4"/>
  <c r="M35" i="15" s="1"/>
  <c r="M35" i="14" s="1"/>
  <c r="L35" i="4"/>
  <c r="L35" i="15" s="1"/>
  <c r="L35" i="14" s="1"/>
  <c r="K35" i="4"/>
  <c r="K35" i="15" s="1"/>
  <c r="K35" i="14" s="1"/>
  <c r="J42" i="4"/>
  <c r="J42" i="15" s="1"/>
  <c r="J42" i="14" s="1"/>
  <c r="I42" i="4"/>
  <c r="I42" i="15" s="1"/>
  <c r="I42" i="14" s="1"/>
  <c r="M42" i="4"/>
  <c r="M42" i="15" s="1"/>
  <c r="M42" i="14" s="1"/>
  <c r="L42" i="4"/>
  <c r="L42" i="15" s="1"/>
  <c r="L42" i="14" s="1"/>
  <c r="K42" i="4"/>
  <c r="K42" i="15" s="1"/>
  <c r="K42" i="14" s="1"/>
  <c r="G34" i="4"/>
  <c r="G34" i="15" s="1"/>
  <c r="G42" i="4"/>
  <c r="G42" i="15" s="1"/>
  <c r="C44" i="4"/>
  <c r="C44" i="15" s="1"/>
  <c r="D35" i="4"/>
  <c r="D35" i="15" s="1"/>
  <c r="M36" i="4"/>
  <c r="M36" i="15" s="1"/>
  <c r="M36" i="14" s="1"/>
  <c r="L36" i="4"/>
  <c r="L36" i="15" s="1"/>
  <c r="L36" i="14" s="1"/>
  <c r="J36" i="4"/>
  <c r="J36" i="15" s="1"/>
  <c r="J36" i="14" s="1"/>
  <c r="K36" i="4"/>
  <c r="K36" i="15" s="1"/>
  <c r="K36" i="14" s="1"/>
  <c r="I36" i="4"/>
  <c r="I36" i="15" s="1"/>
  <c r="I36" i="14" s="1"/>
  <c r="D42" i="4"/>
  <c r="D42" i="15" s="1"/>
  <c r="M43" i="4"/>
  <c r="M43" i="15" s="1"/>
  <c r="M43" i="14" s="1"/>
  <c r="L43" i="4"/>
  <c r="L43" i="15" s="1"/>
  <c r="L43" i="14" s="1"/>
  <c r="J43" i="4"/>
  <c r="J43" i="15" s="1"/>
  <c r="J43" i="14" s="1"/>
  <c r="K43" i="4"/>
  <c r="K43" i="15" s="1"/>
  <c r="K43" i="14" s="1"/>
  <c r="I43" i="4"/>
  <c r="I43" i="15" s="1"/>
  <c r="I43" i="14" s="1"/>
  <c r="E42" i="4"/>
  <c r="E42" i="15" s="1"/>
  <c r="D34" i="4"/>
  <c r="D34" i="15" s="1"/>
  <c r="H35" i="4"/>
  <c r="H35" i="15" s="1"/>
  <c r="F37" i="4"/>
  <c r="F37" i="15" s="1"/>
  <c r="H42" i="4"/>
  <c r="H42" i="15" s="1"/>
  <c r="F44" i="4"/>
  <c r="F44" i="15" s="1"/>
  <c r="C34" i="4"/>
  <c r="C34" i="15" s="1"/>
  <c r="C35" i="4"/>
  <c r="C35" i="15" s="1"/>
  <c r="E41" i="4"/>
  <c r="E41" i="15" s="1"/>
  <c r="G44" i="4"/>
  <c r="G44" i="15" s="1"/>
  <c r="H36" i="4"/>
  <c r="H36" i="15" s="1"/>
  <c r="F41" i="4"/>
  <c r="F41" i="15" s="1"/>
  <c r="H43" i="4"/>
  <c r="H43" i="15" s="1"/>
  <c r="E34" i="4"/>
  <c r="E34" i="15" s="1"/>
  <c r="G41" i="13"/>
  <c r="G41" i="14" s="1"/>
  <c r="D41" i="13"/>
  <c r="D41" i="14" s="1"/>
  <c r="D36" i="13" l="1"/>
  <c r="D36" i="14" s="1"/>
  <c r="H35" i="13"/>
  <c r="H35" i="14" s="1"/>
  <c r="N28" i="3"/>
  <c r="F27" i="4" s="1"/>
  <c r="N27" i="3"/>
  <c r="F26" i="4" s="1"/>
  <c r="N26" i="3"/>
  <c r="E25" i="4" s="1"/>
  <c r="N24" i="3"/>
  <c r="G23" i="4" s="1"/>
  <c r="N23" i="3"/>
  <c r="F22" i="4" s="1"/>
  <c r="N22" i="3"/>
  <c r="N21" i="3"/>
  <c r="N20" i="3"/>
  <c r="N19" i="3"/>
  <c r="E18" i="4" s="1"/>
  <c r="N17" i="3"/>
  <c r="E16" i="4" s="1"/>
  <c r="N16" i="3"/>
  <c r="D15" i="4" s="1"/>
  <c r="N15" i="3"/>
  <c r="N14" i="3"/>
  <c r="C13" i="4" s="1"/>
  <c r="N13" i="3"/>
  <c r="E12" i="4" s="1"/>
  <c r="N12" i="3"/>
  <c r="D11" i="4" s="1"/>
  <c r="N11" i="3"/>
  <c r="N10" i="3"/>
  <c r="N9" i="3"/>
  <c r="E8" i="4" s="1"/>
  <c r="N8" i="3"/>
  <c r="D7" i="4" s="1"/>
  <c r="N7" i="3"/>
  <c r="N6" i="3"/>
  <c r="C5" i="4" s="1"/>
  <c r="N5" i="3"/>
  <c r="E4" i="4" s="1"/>
  <c r="N4" i="3"/>
  <c r="D3" i="4" s="1"/>
  <c r="N3" i="3"/>
  <c r="E26" i="4"/>
  <c r="E15" i="4"/>
  <c r="E14" i="4"/>
  <c r="E11" i="4"/>
  <c r="E10" i="4"/>
  <c r="E6" i="4"/>
  <c r="E36" i="13"/>
  <c r="E36" i="14" s="1"/>
  <c r="H42" i="13"/>
  <c r="H42" i="14" s="1"/>
  <c r="H43" i="13"/>
  <c r="H43" i="14" s="1"/>
  <c r="F43" i="13"/>
  <c r="F43" i="14" s="1"/>
  <c r="D22" i="4"/>
  <c r="D35" i="13"/>
  <c r="D35" i="14" s="1"/>
  <c r="F36" i="13"/>
  <c r="F36" i="14" s="1"/>
  <c r="C36" i="13"/>
  <c r="C36" i="14" s="1"/>
  <c r="F44" i="13"/>
  <c r="F44" i="14" s="1"/>
  <c r="D44" i="13"/>
  <c r="D44" i="14" s="1"/>
  <c r="H41" i="13"/>
  <c r="H41" i="14" s="1"/>
  <c r="D42" i="13"/>
  <c r="D42" i="14" s="1"/>
  <c r="F41" i="13"/>
  <c r="F41" i="14" s="1"/>
  <c r="C35" i="13"/>
  <c r="C35" i="14" s="1"/>
  <c r="D43" i="13"/>
  <c r="D43" i="14" s="1"/>
  <c r="E37" i="13"/>
  <c r="E37" i="14" s="1"/>
  <c r="E19" i="4"/>
  <c r="H37" i="13"/>
  <c r="H37" i="14" s="1"/>
  <c r="G44" i="13"/>
  <c r="G44" i="14" s="1"/>
  <c r="C41" i="13"/>
  <c r="C41" i="14" s="1"/>
  <c r="C42" i="13"/>
  <c r="C42" i="14" s="1"/>
  <c r="G19" i="4"/>
  <c r="E35" i="13"/>
  <c r="E35" i="14" s="1"/>
  <c r="H36" i="13"/>
  <c r="H36" i="14" s="1"/>
  <c r="G36" i="13"/>
  <c r="G36" i="14" s="1"/>
  <c r="E44" i="13"/>
  <c r="E44" i="14" s="1"/>
  <c r="G42" i="13"/>
  <c r="G42" i="14" s="1"/>
  <c r="E43" i="13"/>
  <c r="E43" i="14" s="1"/>
  <c r="E42" i="13"/>
  <c r="E42" i="14" s="1"/>
  <c r="F42" i="13"/>
  <c r="F42" i="14" s="1"/>
  <c r="F35" i="13"/>
  <c r="F35" i="14" s="1"/>
  <c r="C43" i="13"/>
  <c r="C43" i="14" s="1"/>
  <c r="C44" i="13"/>
  <c r="C44" i="14" s="1"/>
  <c r="G35" i="13"/>
  <c r="G35" i="14" s="1"/>
  <c r="G37" i="13"/>
  <c r="G37" i="14" s="1"/>
  <c r="F20" i="4"/>
  <c r="F37" i="13"/>
  <c r="F37" i="14" s="1"/>
  <c r="C37" i="13"/>
  <c r="C37" i="14" s="1"/>
  <c r="G43" i="13"/>
  <c r="G43" i="14" s="1"/>
  <c r="H44" i="13"/>
  <c r="H44" i="14" s="1"/>
  <c r="E41" i="13"/>
  <c r="E41" i="14" s="1"/>
  <c r="D37" i="13"/>
  <c r="D37" i="14" s="1"/>
  <c r="F25" i="4" l="1"/>
  <c r="F25" i="13" s="1"/>
  <c r="H15" i="4"/>
  <c r="F15" i="4"/>
  <c r="D20" i="4"/>
  <c r="D20" i="15" s="1"/>
  <c r="E9" i="4"/>
  <c r="E9" i="15" s="1"/>
  <c r="E13" i="4"/>
  <c r="E27" i="4"/>
  <c r="E27" i="15" s="1"/>
  <c r="F3" i="4"/>
  <c r="F5" i="4"/>
  <c r="F5" i="15" s="1"/>
  <c r="F7" i="4"/>
  <c r="F7" i="15" s="1"/>
  <c r="F9" i="4"/>
  <c r="F9" i="13" s="1"/>
  <c r="F11" i="4"/>
  <c r="F13" i="4"/>
  <c r="F13" i="13" s="1"/>
  <c r="E3" i="4"/>
  <c r="E5" i="4"/>
  <c r="E7" i="4"/>
  <c r="E7" i="13" s="1"/>
  <c r="H3" i="4"/>
  <c r="H3" i="13" s="1"/>
  <c r="H5" i="4"/>
  <c r="H7" i="4"/>
  <c r="H9" i="4"/>
  <c r="H9" i="15" s="1"/>
  <c r="H11" i="4"/>
  <c r="H11" i="15" s="1"/>
  <c r="H13" i="4"/>
  <c r="D3" i="15"/>
  <c r="D3" i="13"/>
  <c r="C5" i="15"/>
  <c r="C5" i="13"/>
  <c r="D7" i="15"/>
  <c r="D7" i="13"/>
  <c r="D11" i="15"/>
  <c r="D11" i="13"/>
  <c r="C13" i="15"/>
  <c r="C13" i="13"/>
  <c r="D15" i="15"/>
  <c r="D15" i="13"/>
  <c r="G19" i="15"/>
  <c r="G19" i="13"/>
  <c r="E19" i="15"/>
  <c r="E19" i="13"/>
  <c r="F25" i="15"/>
  <c r="F5" i="13"/>
  <c r="I6" i="4"/>
  <c r="I6" i="13" s="1"/>
  <c r="K6" i="4"/>
  <c r="M6" i="4"/>
  <c r="L6" i="4"/>
  <c r="J6" i="4"/>
  <c r="H7" i="15"/>
  <c r="H7" i="13"/>
  <c r="F9" i="15"/>
  <c r="K10" i="4"/>
  <c r="I10" i="4"/>
  <c r="I10" i="13" s="1"/>
  <c r="M10" i="4"/>
  <c r="L10" i="4"/>
  <c r="J10" i="4"/>
  <c r="K14" i="4"/>
  <c r="I14" i="4"/>
  <c r="I14" i="13" s="1"/>
  <c r="M14" i="4"/>
  <c r="L14" i="4"/>
  <c r="J14" i="4"/>
  <c r="H15" i="15"/>
  <c r="H15" i="13"/>
  <c r="I25" i="4"/>
  <c r="I25" i="13" s="1"/>
  <c r="K25" i="4"/>
  <c r="M25" i="4"/>
  <c r="L25" i="4"/>
  <c r="J25" i="4"/>
  <c r="J27" i="4"/>
  <c r="J27" i="13" s="1"/>
  <c r="M27" i="4"/>
  <c r="L27" i="4"/>
  <c r="I27" i="4"/>
  <c r="I27" i="13" s="1"/>
  <c r="K27" i="4"/>
  <c r="D2" i="4"/>
  <c r="C3" i="4"/>
  <c r="C7" i="4"/>
  <c r="C9" i="4"/>
  <c r="C11" i="4"/>
  <c r="C15" i="4"/>
  <c r="C25" i="4"/>
  <c r="C27" i="4"/>
  <c r="D25" i="4"/>
  <c r="D4" i="4"/>
  <c r="D6" i="4"/>
  <c r="D8" i="4"/>
  <c r="D10" i="4"/>
  <c r="D12" i="4"/>
  <c r="D14" i="4"/>
  <c r="D16" i="4"/>
  <c r="E18" i="15"/>
  <c r="E18" i="13"/>
  <c r="F20" i="15"/>
  <c r="F20" i="13"/>
  <c r="G23" i="15"/>
  <c r="G23" i="13"/>
  <c r="E4" i="15"/>
  <c r="E4" i="13"/>
  <c r="E6" i="15"/>
  <c r="E6" i="13"/>
  <c r="E8" i="15"/>
  <c r="E8" i="13"/>
  <c r="E10" i="15"/>
  <c r="E10" i="13"/>
  <c r="E12" i="15"/>
  <c r="E12" i="13"/>
  <c r="E14" i="15"/>
  <c r="E14" i="13"/>
  <c r="E16" i="15"/>
  <c r="E16" i="13"/>
  <c r="E26" i="15"/>
  <c r="E26" i="13"/>
  <c r="E2" i="4"/>
  <c r="F26" i="15"/>
  <c r="F26" i="13"/>
  <c r="F4" i="4"/>
  <c r="L5" i="4"/>
  <c r="K5" i="4"/>
  <c r="I5" i="4"/>
  <c r="I5" i="13" s="1"/>
  <c r="M5" i="4"/>
  <c r="J5" i="4"/>
  <c r="H6" i="4"/>
  <c r="F8" i="4"/>
  <c r="I9" i="4"/>
  <c r="I9" i="13" s="1"/>
  <c r="K9" i="4"/>
  <c r="M9" i="4"/>
  <c r="L9" i="4"/>
  <c r="J9" i="4"/>
  <c r="H10" i="4"/>
  <c r="F12" i="4"/>
  <c r="I13" i="4"/>
  <c r="I13" i="13" s="1"/>
  <c r="K13" i="4"/>
  <c r="M13" i="4"/>
  <c r="L13" i="4"/>
  <c r="J13" i="4"/>
  <c r="H14" i="4"/>
  <c r="F16" i="4"/>
  <c r="H25" i="4"/>
  <c r="H27" i="4"/>
  <c r="G3" i="4"/>
  <c r="G5" i="4"/>
  <c r="G7" i="4"/>
  <c r="G9" i="4"/>
  <c r="G11" i="4"/>
  <c r="G13" i="4"/>
  <c r="G15" i="4"/>
  <c r="G25" i="4"/>
  <c r="G27" i="4"/>
  <c r="D27" i="4"/>
  <c r="J2" i="4"/>
  <c r="M2" i="4"/>
  <c r="L2" i="4"/>
  <c r="K2" i="4"/>
  <c r="I2" i="4"/>
  <c r="I2" i="13" s="1"/>
  <c r="F27" i="13"/>
  <c r="F27" i="15"/>
  <c r="F3" i="15"/>
  <c r="F3" i="13"/>
  <c r="M4" i="4"/>
  <c r="K4" i="4"/>
  <c r="J4" i="4"/>
  <c r="L4" i="4"/>
  <c r="I4" i="4"/>
  <c r="I4" i="13" s="1"/>
  <c r="H5" i="15"/>
  <c r="H5" i="13"/>
  <c r="K8" i="4"/>
  <c r="J8" i="4"/>
  <c r="I8" i="4"/>
  <c r="I8" i="13" s="1"/>
  <c r="M8" i="4"/>
  <c r="L8" i="4"/>
  <c r="F11" i="15"/>
  <c r="F11" i="13"/>
  <c r="K12" i="4"/>
  <c r="J12" i="4"/>
  <c r="I12" i="4"/>
  <c r="I12" i="13" s="1"/>
  <c r="M12" i="4"/>
  <c r="L12" i="4"/>
  <c r="H13" i="15"/>
  <c r="H13" i="13"/>
  <c r="F15" i="15"/>
  <c r="F15" i="13"/>
  <c r="K16" i="4"/>
  <c r="J16" i="4"/>
  <c r="I16" i="4"/>
  <c r="I16" i="13" s="1"/>
  <c r="M16" i="4"/>
  <c r="L16" i="4"/>
  <c r="I26" i="4"/>
  <c r="I26" i="13" s="1"/>
  <c r="K26" i="4"/>
  <c r="M26" i="4"/>
  <c r="L26" i="4"/>
  <c r="J26" i="4"/>
  <c r="J26" i="13" s="1"/>
  <c r="F2" i="4"/>
  <c r="C4" i="4"/>
  <c r="C6" i="4"/>
  <c r="C8" i="4"/>
  <c r="C10" i="4"/>
  <c r="C12" i="4"/>
  <c r="C14" i="4"/>
  <c r="C16" i="4"/>
  <c r="C26" i="4"/>
  <c r="C2" i="4"/>
  <c r="D5" i="4"/>
  <c r="D9" i="4"/>
  <c r="D13" i="4"/>
  <c r="F22" i="15"/>
  <c r="F22" i="13"/>
  <c r="D22" i="15"/>
  <c r="D22" i="13"/>
  <c r="E3" i="15"/>
  <c r="E3" i="13"/>
  <c r="E5" i="15"/>
  <c r="E5" i="13"/>
  <c r="E11" i="15"/>
  <c r="E11" i="13"/>
  <c r="E13" i="15"/>
  <c r="E13" i="13"/>
  <c r="E15" i="13"/>
  <c r="E15" i="15"/>
  <c r="E25" i="15"/>
  <c r="E25" i="13"/>
  <c r="H2" i="4"/>
  <c r="L3" i="4"/>
  <c r="J3" i="4"/>
  <c r="I3" i="4"/>
  <c r="I3" i="13" s="1"/>
  <c r="M3" i="4"/>
  <c r="K3" i="4"/>
  <c r="H4" i="4"/>
  <c r="F6" i="4"/>
  <c r="I7" i="4"/>
  <c r="I7" i="13" s="1"/>
  <c r="J7" i="4"/>
  <c r="M7" i="4"/>
  <c r="L7" i="4"/>
  <c r="K7" i="4"/>
  <c r="H8" i="4"/>
  <c r="F10" i="4"/>
  <c r="I11" i="4"/>
  <c r="I11" i="13" s="1"/>
  <c r="J11" i="4"/>
  <c r="M11" i="4"/>
  <c r="L11" i="4"/>
  <c r="K11" i="4"/>
  <c r="H12" i="4"/>
  <c r="F14" i="4"/>
  <c r="I15" i="4"/>
  <c r="I15" i="13" s="1"/>
  <c r="J15" i="4"/>
  <c r="M15" i="4"/>
  <c r="L15" i="4"/>
  <c r="K15" i="4"/>
  <c r="H16" i="4"/>
  <c r="H26" i="4"/>
  <c r="D26" i="4"/>
  <c r="G4" i="4"/>
  <c r="G6" i="4"/>
  <c r="G8" i="4"/>
  <c r="G10" i="4"/>
  <c r="G12" i="4"/>
  <c r="G14" i="4"/>
  <c r="G16" i="4"/>
  <c r="G26" i="4"/>
  <c r="G2" i="4"/>
  <c r="G21" i="4"/>
  <c r="D18" i="4"/>
  <c r="L20" i="4"/>
  <c r="K20" i="4"/>
  <c r="I20" i="4"/>
  <c r="I20" i="13" s="1"/>
  <c r="M20" i="4"/>
  <c r="J20" i="4"/>
  <c r="J20" i="13" s="1"/>
  <c r="D34" i="13"/>
  <c r="D34" i="14" s="1"/>
  <c r="C34" i="13"/>
  <c r="C34" i="14" s="1"/>
  <c r="H18" i="4"/>
  <c r="H20" i="4"/>
  <c r="H22" i="4"/>
  <c r="E23" i="4"/>
  <c r="C18" i="4"/>
  <c r="C20" i="4"/>
  <c r="C22" i="4"/>
  <c r="I18" i="4"/>
  <c r="I18" i="13" s="1"/>
  <c r="J18" i="4"/>
  <c r="L18" i="4"/>
  <c r="K18" i="4"/>
  <c r="M18" i="4"/>
  <c r="K21" i="4"/>
  <c r="M21" i="4"/>
  <c r="J21" i="4"/>
  <c r="J21" i="13" s="1"/>
  <c r="L21" i="4"/>
  <c r="I21" i="4"/>
  <c r="I21" i="13" s="1"/>
  <c r="K23" i="4"/>
  <c r="L23" i="4"/>
  <c r="M23" i="4"/>
  <c r="I23" i="4"/>
  <c r="I23" i="13" s="1"/>
  <c r="J23" i="4"/>
  <c r="J23" i="13" s="1"/>
  <c r="H34" i="13"/>
  <c r="H34" i="14" s="1"/>
  <c r="L22" i="4"/>
  <c r="J22" i="4"/>
  <c r="J22" i="13" s="1"/>
  <c r="I22" i="4"/>
  <c r="I22" i="13" s="1"/>
  <c r="K22" i="4"/>
  <c r="M22" i="4"/>
  <c r="G34" i="13"/>
  <c r="G34" i="14" s="1"/>
  <c r="F19" i="4"/>
  <c r="F21" i="4"/>
  <c r="F23" i="4"/>
  <c r="G18" i="4"/>
  <c r="G20" i="4"/>
  <c r="G22" i="4"/>
  <c r="E22" i="4"/>
  <c r="D19" i="4"/>
  <c r="D21" i="4"/>
  <c r="D23" i="4"/>
  <c r="F34" i="13"/>
  <c r="F34" i="14" s="1"/>
  <c r="F18" i="4"/>
  <c r="I19" i="4"/>
  <c r="I19" i="13" s="1"/>
  <c r="K19" i="4"/>
  <c r="M19" i="4"/>
  <c r="J19" i="4"/>
  <c r="J19" i="13" s="1"/>
  <c r="L19" i="4"/>
  <c r="E34" i="13"/>
  <c r="E34" i="14" s="1"/>
  <c r="H19" i="4"/>
  <c r="H21" i="4"/>
  <c r="H23" i="4"/>
  <c r="E20" i="4"/>
  <c r="C19" i="4"/>
  <c r="C21" i="4"/>
  <c r="C23" i="4"/>
  <c r="E21" i="4"/>
  <c r="D20" i="13" l="1"/>
  <c r="E9" i="13"/>
  <c r="E7" i="15"/>
  <c r="H9" i="13"/>
  <c r="H9" i="14" s="1"/>
  <c r="F13" i="15"/>
  <c r="F13" i="14" s="1"/>
  <c r="H3" i="15"/>
  <c r="H3" i="14" s="1"/>
  <c r="E27" i="13"/>
  <c r="E27" i="14" s="1"/>
  <c r="F7" i="13"/>
  <c r="H11" i="13"/>
  <c r="H11" i="14" s="1"/>
  <c r="F3" i="14"/>
  <c r="F26" i="14"/>
  <c r="F5" i="14"/>
  <c r="G19" i="14"/>
  <c r="F11" i="14"/>
  <c r="D20" i="14"/>
  <c r="F25" i="14"/>
  <c r="E19" i="14"/>
  <c r="C13" i="14"/>
  <c r="D15" i="14"/>
  <c r="D11" i="14"/>
  <c r="D7" i="14"/>
  <c r="E11" i="14"/>
  <c r="E7" i="14"/>
  <c r="E3" i="14"/>
  <c r="D22" i="14"/>
  <c r="F22" i="14"/>
  <c r="D3" i="14"/>
  <c r="E22" i="15"/>
  <c r="E22" i="13"/>
  <c r="J23" i="15"/>
  <c r="L23" i="15"/>
  <c r="L23" i="13"/>
  <c r="L21" i="15"/>
  <c r="L21" i="13"/>
  <c r="I18" i="15"/>
  <c r="I18" i="14" s="1"/>
  <c r="C20" i="15"/>
  <c r="C20" i="13"/>
  <c r="H22" i="15"/>
  <c r="H22" i="13"/>
  <c r="K20" i="15"/>
  <c r="K20" i="13"/>
  <c r="G16" i="15"/>
  <c r="G16" i="13"/>
  <c r="G8" i="15"/>
  <c r="G8" i="13"/>
  <c r="H16" i="15"/>
  <c r="H16" i="13"/>
  <c r="L11" i="15"/>
  <c r="L11" i="13"/>
  <c r="I11" i="15"/>
  <c r="I11" i="14" s="1"/>
  <c r="K7" i="15"/>
  <c r="K7" i="13"/>
  <c r="L7" i="15"/>
  <c r="L7" i="13"/>
  <c r="F6" i="15"/>
  <c r="F6" i="13"/>
  <c r="I3" i="15"/>
  <c r="I3" i="14" s="1"/>
  <c r="D5" i="15"/>
  <c r="D5" i="13"/>
  <c r="C26" i="15"/>
  <c r="C26" i="13"/>
  <c r="C10" i="15"/>
  <c r="C10" i="13"/>
  <c r="L26" i="15"/>
  <c r="L26" i="13"/>
  <c r="L16" i="15"/>
  <c r="L16" i="13"/>
  <c r="J16" i="15"/>
  <c r="J16" i="13"/>
  <c r="H13" i="14"/>
  <c r="J12" i="15"/>
  <c r="J12" i="13"/>
  <c r="I8" i="15"/>
  <c r="I8" i="14" s="1"/>
  <c r="F7" i="14"/>
  <c r="L4" i="15"/>
  <c r="L4" i="13"/>
  <c r="I2" i="15"/>
  <c r="I2" i="14" s="1"/>
  <c r="L2" i="15"/>
  <c r="L2" i="13"/>
  <c r="G15" i="15"/>
  <c r="G15" i="13"/>
  <c r="G7" i="15"/>
  <c r="G7" i="13"/>
  <c r="H14" i="15"/>
  <c r="H14" i="13"/>
  <c r="K13" i="15"/>
  <c r="K13" i="13"/>
  <c r="I9" i="15"/>
  <c r="I9" i="14" s="1"/>
  <c r="J5" i="15"/>
  <c r="J5" i="13"/>
  <c r="I5" i="15"/>
  <c r="I5" i="14" s="1"/>
  <c r="E26" i="14"/>
  <c r="E14" i="14"/>
  <c r="E10" i="14"/>
  <c r="E6" i="14"/>
  <c r="G23" i="14"/>
  <c r="D14" i="15"/>
  <c r="D14" i="13"/>
  <c r="D6" i="15"/>
  <c r="D6" i="13"/>
  <c r="C27" i="15"/>
  <c r="C27" i="13"/>
  <c r="C9" i="15"/>
  <c r="C9" i="13"/>
  <c r="J25" i="15"/>
  <c r="J25" i="13"/>
  <c r="M25" i="15"/>
  <c r="M25" i="13"/>
  <c r="H15" i="14"/>
  <c r="L10" i="15"/>
  <c r="L10" i="13"/>
  <c r="F9" i="14"/>
  <c r="L6" i="15"/>
  <c r="L6" i="13"/>
  <c r="H23" i="15"/>
  <c r="H23" i="13"/>
  <c r="K19" i="15"/>
  <c r="K19" i="13"/>
  <c r="F19" i="15"/>
  <c r="F19" i="13"/>
  <c r="C21" i="15"/>
  <c r="C21" i="13"/>
  <c r="H21" i="15"/>
  <c r="H21" i="13"/>
  <c r="J19" i="15"/>
  <c r="I19" i="15"/>
  <c r="I19" i="14" s="1"/>
  <c r="D23" i="15"/>
  <c r="D23" i="13"/>
  <c r="G22" i="15"/>
  <c r="G22" i="13"/>
  <c r="M22" i="15"/>
  <c r="M22" i="13"/>
  <c r="K23" i="15"/>
  <c r="K23" i="13"/>
  <c r="I21" i="15"/>
  <c r="I21" i="14" s="1"/>
  <c r="J21" i="15"/>
  <c r="L18" i="15"/>
  <c r="L18" i="13"/>
  <c r="C18" i="15"/>
  <c r="C18" i="13"/>
  <c r="H20" i="15"/>
  <c r="H20" i="13"/>
  <c r="J20" i="15"/>
  <c r="G14" i="15"/>
  <c r="G14" i="13"/>
  <c r="G6" i="15"/>
  <c r="G6" i="13"/>
  <c r="L15" i="15"/>
  <c r="L15" i="13"/>
  <c r="I15" i="15"/>
  <c r="I15" i="14" s="1"/>
  <c r="K11" i="15"/>
  <c r="K11" i="13"/>
  <c r="M11" i="15"/>
  <c r="M11" i="13"/>
  <c r="F10" i="15"/>
  <c r="F10" i="13"/>
  <c r="M7" i="15"/>
  <c r="M7" i="13"/>
  <c r="H4" i="15"/>
  <c r="H4" i="13"/>
  <c r="J3" i="15"/>
  <c r="J3" i="13"/>
  <c r="C16" i="15"/>
  <c r="C16" i="13"/>
  <c r="C8" i="15"/>
  <c r="C8" i="13"/>
  <c r="M16" i="13"/>
  <c r="M16" i="15"/>
  <c r="L12" i="15"/>
  <c r="L12" i="13"/>
  <c r="J8" i="15"/>
  <c r="J8" i="13"/>
  <c r="K2" i="13"/>
  <c r="K2" i="15"/>
  <c r="M2" i="15"/>
  <c r="M2" i="13"/>
  <c r="J2" i="15"/>
  <c r="J2" i="13"/>
  <c r="D27" i="13"/>
  <c r="D27" i="15"/>
  <c r="G13" i="15"/>
  <c r="G13" i="13"/>
  <c r="G5" i="15"/>
  <c r="G5" i="13"/>
  <c r="H27" i="15"/>
  <c r="H27" i="13"/>
  <c r="I13" i="15"/>
  <c r="I13" i="14" s="1"/>
  <c r="J9" i="15"/>
  <c r="J9" i="13"/>
  <c r="L9" i="15"/>
  <c r="L9" i="13"/>
  <c r="F8" i="15"/>
  <c r="F8" i="13"/>
  <c r="K5" i="15"/>
  <c r="K5" i="13"/>
  <c r="F4" i="15"/>
  <c r="F4" i="13"/>
  <c r="D12" i="15"/>
  <c r="D12" i="13"/>
  <c r="D4" i="15"/>
  <c r="D4" i="13"/>
  <c r="C25" i="15"/>
  <c r="C25" i="13"/>
  <c r="C7" i="15"/>
  <c r="C7" i="13"/>
  <c r="D2" i="13"/>
  <c r="D2" i="15"/>
  <c r="M27" i="15"/>
  <c r="M27" i="13"/>
  <c r="K25" i="15"/>
  <c r="K25" i="13"/>
  <c r="J14" i="13"/>
  <c r="J14" i="15"/>
  <c r="I14" i="15"/>
  <c r="I14" i="14" s="1"/>
  <c r="M10" i="15"/>
  <c r="M10" i="13"/>
  <c r="M6" i="15"/>
  <c r="M6" i="13"/>
  <c r="E21" i="15"/>
  <c r="E21" i="13"/>
  <c r="C19" i="15"/>
  <c r="C19" i="13"/>
  <c r="H19" i="15"/>
  <c r="H19" i="13"/>
  <c r="L19" i="15"/>
  <c r="L19" i="13"/>
  <c r="M19" i="15"/>
  <c r="M19" i="13"/>
  <c r="D21" i="15"/>
  <c r="D21" i="13"/>
  <c r="G20" i="15"/>
  <c r="G20" i="13"/>
  <c r="F23" i="15"/>
  <c r="F23" i="13"/>
  <c r="K22" i="15"/>
  <c r="K22" i="13"/>
  <c r="J22" i="15"/>
  <c r="I23" i="15"/>
  <c r="I23" i="14" s="1"/>
  <c r="M21" i="15"/>
  <c r="M21" i="13"/>
  <c r="M18" i="15"/>
  <c r="M18" i="13"/>
  <c r="J18" i="15"/>
  <c r="J18" i="13"/>
  <c r="H18" i="15"/>
  <c r="H18" i="13"/>
  <c r="M20" i="15"/>
  <c r="M20" i="13"/>
  <c r="L20" i="15"/>
  <c r="L20" i="13"/>
  <c r="D18" i="15"/>
  <c r="D18" i="13"/>
  <c r="G2" i="15"/>
  <c r="G2" i="13"/>
  <c r="G12" i="15"/>
  <c r="G12" i="13"/>
  <c r="G4" i="15"/>
  <c r="G4" i="13"/>
  <c r="D26" i="15"/>
  <c r="D26" i="13"/>
  <c r="K15" i="15"/>
  <c r="K15" i="13"/>
  <c r="M15" i="15"/>
  <c r="M15" i="13"/>
  <c r="F14" i="15"/>
  <c r="F14" i="13"/>
  <c r="H8" i="15"/>
  <c r="H8" i="13"/>
  <c r="J7" i="15"/>
  <c r="J7" i="13"/>
  <c r="K3" i="15"/>
  <c r="K3" i="13"/>
  <c r="L3" i="15"/>
  <c r="L3" i="13"/>
  <c r="H2" i="15"/>
  <c r="H2" i="13"/>
  <c r="E25" i="14"/>
  <c r="E13" i="14"/>
  <c r="E9" i="14"/>
  <c r="E5" i="14"/>
  <c r="D13" i="15"/>
  <c r="D13" i="13"/>
  <c r="C14" i="15"/>
  <c r="C14" i="13"/>
  <c r="C6" i="15"/>
  <c r="C6" i="13"/>
  <c r="F2" i="15"/>
  <c r="F2" i="13"/>
  <c r="M26" i="15"/>
  <c r="M26" i="13"/>
  <c r="K16" i="15"/>
  <c r="K16" i="13"/>
  <c r="F15" i="14"/>
  <c r="M12" i="15"/>
  <c r="M12" i="13"/>
  <c r="L8" i="15"/>
  <c r="L8" i="13"/>
  <c r="H5" i="14"/>
  <c r="J4" i="15"/>
  <c r="J4" i="13"/>
  <c r="F27" i="14"/>
  <c r="G27" i="15"/>
  <c r="G27" i="13"/>
  <c r="G11" i="15"/>
  <c r="G11" i="13"/>
  <c r="G3" i="15"/>
  <c r="G3" i="13"/>
  <c r="H25" i="15"/>
  <c r="H25" i="13"/>
  <c r="J13" i="15"/>
  <c r="J13" i="13"/>
  <c r="L13" i="15"/>
  <c r="L13" i="13"/>
  <c r="F12" i="15"/>
  <c r="F12" i="13"/>
  <c r="M9" i="15"/>
  <c r="M9" i="13"/>
  <c r="H6" i="15"/>
  <c r="H6" i="13"/>
  <c r="L5" i="15"/>
  <c r="L5" i="13"/>
  <c r="E2" i="15"/>
  <c r="E2" i="13"/>
  <c r="E16" i="14"/>
  <c r="E12" i="14"/>
  <c r="E8" i="14"/>
  <c r="E4" i="14"/>
  <c r="F20" i="14"/>
  <c r="E18" i="14"/>
  <c r="D10" i="15"/>
  <c r="D10" i="13"/>
  <c r="C15" i="15"/>
  <c r="C15" i="13"/>
  <c r="C3" i="15"/>
  <c r="C3" i="13"/>
  <c r="I27" i="15"/>
  <c r="I27" i="14" s="1"/>
  <c r="J27" i="15"/>
  <c r="I25" i="15"/>
  <c r="I25" i="14" s="1"/>
  <c r="L14" i="15"/>
  <c r="L14" i="13"/>
  <c r="K14" i="15"/>
  <c r="K14" i="13"/>
  <c r="J10" i="15"/>
  <c r="J10" i="13"/>
  <c r="I10" i="15"/>
  <c r="I10" i="14" s="1"/>
  <c r="H7" i="14"/>
  <c r="K6" i="15"/>
  <c r="K6" i="13"/>
  <c r="C23" i="15"/>
  <c r="C23" i="13"/>
  <c r="E20" i="15"/>
  <c r="E20" i="13"/>
  <c r="F18" i="15"/>
  <c r="F18" i="13"/>
  <c r="D19" i="15"/>
  <c r="D19" i="13"/>
  <c r="G18" i="15"/>
  <c r="G18" i="13"/>
  <c r="F21" i="15"/>
  <c r="F21" i="13"/>
  <c r="I22" i="15"/>
  <c r="I22" i="14" s="1"/>
  <c r="L22" i="15"/>
  <c r="L22" i="13"/>
  <c r="M23" i="15"/>
  <c r="M23" i="13"/>
  <c r="K21" i="15"/>
  <c r="K21" i="13"/>
  <c r="K18" i="15"/>
  <c r="K18" i="13"/>
  <c r="C22" i="15"/>
  <c r="C22" i="13"/>
  <c r="E23" i="15"/>
  <c r="E23" i="13"/>
  <c r="I20" i="15"/>
  <c r="I20" i="14" s="1"/>
  <c r="G21" i="15"/>
  <c r="G21" i="13"/>
  <c r="G26" i="15"/>
  <c r="G26" i="13"/>
  <c r="G10" i="15"/>
  <c r="G10" i="13"/>
  <c r="H26" i="15"/>
  <c r="H26" i="13"/>
  <c r="J15" i="15"/>
  <c r="J15" i="13"/>
  <c r="H12" i="15"/>
  <c r="H12" i="13"/>
  <c r="J11" i="15"/>
  <c r="J11" i="13"/>
  <c r="I7" i="15"/>
  <c r="I7" i="14" s="1"/>
  <c r="M3" i="15"/>
  <c r="M3" i="13"/>
  <c r="E15" i="14"/>
  <c r="D9" i="15"/>
  <c r="D9" i="13"/>
  <c r="C2" i="15"/>
  <c r="C2" i="13"/>
  <c r="C12" i="15"/>
  <c r="C12" i="13"/>
  <c r="C4" i="15"/>
  <c r="C4" i="13"/>
  <c r="J26" i="15"/>
  <c r="K26" i="15"/>
  <c r="K26" i="13"/>
  <c r="I26" i="15"/>
  <c r="I26" i="14" s="1"/>
  <c r="I16" i="15"/>
  <c r="I16" i="14" s="1"/>
  <c r="I12" i="15"/>
  <c r="I12" i="14" s="1"/>
  <c r="K12" i="15"/>
  <c r="K12" i="13"/>
  <c r="M8" i="15"/>
  <c r="M8" i="13"/>
  <c r="K8" i="15"/>
  <c r="K8" i="13"/>
  <c r="I4" i="15"/>
  <c r="I4" i="14" s="1"/>
  <c r="K4" i="15"/>
  <c r="K4" i="13"/>
  <c r="M4" i="15"/>
  <c r="M4" i="13"/>
  <c r="G25" i="15"/>
  <c r="G25" i="13"/>
  <c r="G9" i="15"/>
  <c r="G9" i="13"/>
  <c r="F16" i="13"/>
  <c r="F16" i="15"/>
  <c r="M13" i="15"/>
  <c r="M13" i="13"/>
  <c r="H10" i="15"/>
  <c r="H10" i="13"/>
  <c r="K9" i="15"/>
  <c r="K9" i="13"/>
  <c r="M5" i="15"/>
  <c r="M5" i="13"/>
  <c r="D16" i="15"/>
  <c r="D16" i="13"/>
  <c r="D8" i="15"/>
  <c r="D8" i="13"/>
  <c r="D25" i="15"/>
  <c r="D25" i="13"/>
  <c r="C11" i="15"/>
  <c r="C11" i="13"/>
  <c r="K27" i="15"/>
  <c r="K27" i="13"/>
  <c r="L27" i="15"/>
  <c r="L27" i="13"/>
  <c r="L25" i="15"/>
  <c r="L25" i="13"/>
  <c r="M14" i="15"/>
  <c r="M14" i="13"/>
  <c r="K10" i="15"/>
  <c r="K10" i="13"/>
  <c r="J6" i="15"/>
  <c r="J6" i="13"/>
  <c r="I6" i="15"/>
  <c r="I6" i="14" s="1"/>
  <c r="C5" i="14"/>
  <c r="M16" i="14" l="1"/>
  <c r="J5" i="14"/>
  <c r="K13" i="14"/>
  <c r="H14" i="14"/>
  <c r="G7" i="14"/>
  <c r="L2" i="14"/>
  <c r="J16" i="14"/>
  <c r="C26" i="14"/>
  <c r="F6" i="14"/>
  <c r="K7" i="14"/>
  <c r="L11" i="14"/>
  <c r="H16" i="14"/>
  <c r="G8" i="14"/>
  <c r="L10" i="14"/>
  <c r="G15" i="14"/>
  <c r="L4" i="14"/>
  <c r="L16" i="14"/>
  <c r="L26" i="14"/>
  <c r="C10" i="14"/>
  <c r="D5" i="14"/>
  <c r="L7" i="14"/>
  <c r="G16" i="14"/>
  <c r="K20" i="14"/>
  <c r="C20" i="14"/>
  <c r="J23" i="14"/>
  <c r="E22" i="14"/>
  <c r="H22" i="14"/>
  <c r="L21" i="14"/>
  <c r="L23" i="14"/>
  <c r="F16" i="14"/>
  <c r="J11" i="14"/>
  <c r="H12" i="14"/>
  <c r="G26" i="14"/>
  <c r="E23" i="14"/>
  <c r="K18" i="14"/>
  <c r="M23" i="14"/>
  <c r="L22" i="14"/>
  <c r="F21" i="14"/>
  <c r="D19" i="14"/>
  <c r="J4" i="14"/>
  <c r="M26" i="14"/>
  <c r="C6" i="14"/>
  <c r="H2" i="14"/>
  <c r="J7" i="14"/>
  <c r="H8" i="14"/>
  <c r="M15" i="14"/>
  <c r="D26" i="14"/>
  <c r="G12" i="14"/>
  <c r="D18" i="14"/>
  <c r="M20" i="14"/>
  <c r="M18" i="14"/>
  <c r="M3" i="14"/>
  <c r="J15" i="14"/>
  <c r="H26" i="14"/>
  <c r="G10" i="14"/>
  <c r="G21" i="14"/>
  <c r="C22" i="14"/>
  <c r="K21" i="14"/>
  <c r="G18" i="14"/>
  <c r="F18" i="14"/>
  <c r="E20" i="14"/>
  <c r="C23" i="14"/>
  <c r="K6" i="14"/>
  <c r="K16" i="14"/>
  <c r="F2" i="14"/>
  <c r="C14" i="14"/>
  <c r="D13" i="14"/>
  <c r="L3" i="14"/>
  <c r="K3" i="14"/>
  <c r="F14" i="14"/>
  <c r="K15" i="14"/>
  <c r="G4" i="14"/>
  <c r="G2" i="14"/>
  <c r="L20" i="14"/>
  <c r="H18" i="14"/>
  <c r="J18" i="14"/>
  <c r="M21" i="14"/>
  <c r="J22" i="14"/>
  <c r="F23" i="14"/>
  <c r="D21" i="14"/>
  <c r="M19" i="14"/>
  <c r="H19" i="14"/>
  <c r="M6" i="14"/>
  <c r="M10" i="14"/>
  <c r="K25" i="14"/>
  <c r="M27" i="14"/>
  <c r="C25" i="14"/>
  <c r="D12" i="14"/>
  <c r="K22" i="14"/>
  <c r="G20" i="14"/>
  <c r="L19" i="14"/>
  <c r="C19" i="14"/>
  <c r="E21" i="14"/>
  <c r="C7" i="14"/>
  <c r="D4" i="14"/>
  <c r="F4" i="14"/>
  <c r="L9" i="14"/>
  <c r="G5" i="14"/>
  <c r="J2" i="14"/>
  <c r="J8" i="14"/>
  <c r="C16" i="14"/>
  <c r="K5" i="14"/>
  <c r="F8" i="14"/>
  <c r="J9" i="14"/>
  <c r="H27" i="14"/>
  <c r="G13" i="14"/>
  <c r="M2" i="14"/>
  <c r="L12" i="14"/>
  <c r="C8" i="14"/>
  <c r="J3" i="14"/>
  <c r="H4" i="14"/>
  <c r="M11" i="14"/>
  <c r="G6" i="14"/>
  <c r="J20" i="14"/>
  <c r="C18" i="14"/>
  <c r="D23" i="14"/>
  <c r="J19" i="14"/>
  <c r="C21" i="14"/>
  <c r="K19" i="14"/>
  <c r="J25" i="14"/>
  <c r="C9" i="14"/>
  <c r="D6" i="14"/>
  <c r="J12" i="14"/>
  <c r="J6" i="14"/>
  <c r="M14" i="14"/>
  <c r="K27" i="14"/>
  <c r="C11" i="14"/>
  <c r="D8" i="14"/>
  <c r="M5" i="14"/>
  <c r="K9" i="14"/>
  <c r="H10" i="14"/>
  <c r="G25" i="14"/>
  <c r="M4" i="14"/>
  <c r="M8" i="14"/>
  <c r="K26" i="14"/>
  <c r="C4" i="14"/>
  <c r="C2" i="14"/>
  <c r="K14" i="14"/>
  <c r="J27" i="14"/>
  <c r="C15" i="14"/>
  <c r="D10" i="14"/>
  <c r="E2" i="14"/>
  <c r="L5" i="14"/>
  <c r="H6" i="14"/>
  <c r="L13" i="14"/>
  <c r="H25" i="14"/>
  <c r="G11" i="14"/>
  <c r="L8" i="14"/>
  <c r="M12" i="14"/>
  <c r="J14" i="14"/>
  <c r="D27" i="14"/>
  <c r="K2" i="14"/>
  <c r="M7" i="14"/>
  <c r="F10" i="14"/>
  <c r="K11" i="14"/>
  <c r="L15" i="14"/>
  <c r="G14" i="14"/>
  <c r="H20" i="14"/>
  <c r="L18" i="14"/>
  <c r="J21" i="14"/>
  <c r="K23" i="14"/>
  <c r="M22" i="14"/>
  <c r="G22" i="14"/>
  <c r="H21" i="14"/>
  <c r="F19" i="14"/>
  <c r="H23" i="14"/>
  <c r="L6" i="14"/>
  <c r="M25" i="14"/>
  <c r="C27" i="14"/>
  <c r="D14" i="14"/>
  <c r="K10" i="14"/>
  <c r="L25" i="14"/>
  <c r="L27" i="14"/>
  <c r="D25" i="14"/>
  <c r="D16" i="14"/>
  <c r="M13" i="14"/>
  <c r="G9" i="14"/>
  <c r="K4" i="14"/>
  <c r="K8" i="14"/>
  <c r="K12" i="14"/>
  <c r="J26" i="14"/>
  <c r="C12" i="14"/>
  <c r="D9" i="14"/>
  <c r="J10" i="14"/>
  <c r="L14" i="14"/>
  <c r="C3" i="14"/>
  <c r="M9" i="14"/>
  <c r="F12" i="14"/>
  <c r="J13" i="14"/>
  <c r="G3" i="14"/>
  <c r="G27" i="14"/>
  <c r="D2" i="14"/>
</calcChain>
</file>

<file path=xl/sharedStrings.xml><?xml version="1.0" encoding="utf-8"?>
<sst xmlns="http://schemas.openxmlformats.org/spreadsheetml/2006/main" count="455" uniqueCount="65">
  <si>
    <t>UD_mostreig</t>
  </si>
  <si>
    <t>Data</t>
  </si>
  <si>
    <t>124Triclorobenze_mg/l</t>
  </si>
  <si>
    <t>12Diclorobenze_mg/l</t>
  </si>
  <si>
    <t>13Diclorobenze_mg/l</t>
  </si>
  <si>
    <t>CF_mg/l</t>
  </si>
  <si>
    <t>PER_mg/l</t>
  </si>
  <si>
    <t>TCC_mg/l</t>
  </si>
  <si>
    <t>TRI_mg/l</t>
  </si>
  <si>
    <t>C12Dicloroetile_mg/l</t>
  </si>
  <si>
    <t>T12Dicloroetile_mg/l</t>
  </si>
  <si>
    <t>135Triclorbenze_mg/l</t>
  </si>
  <si>
    <t>123Triclorobenze_mg/l</t>
  </si>
  <si>
    <t>Pou_Jorba</t>
  </si>
  <si>
    <t>Pou_Riba</t>
  </si>
  <si>
    <t>S1</t>
  </si>
  <si>
    <t>S3</t>
  </si>
  <si>
    <t>S4</t>
  </si>
  <si>
    <t>S6</t>
  </si>
  <si>
    <t>S8</t>
  </si>
  <si>
    <t>S9</t>
  </si>
  <si>
    <t>PM (g/mol)</t>
  </si>
  <si>
    <t>1200 (EPA)</t>
  </si>
  <si>
    <t>SOLUBILITAT considerada</t>
  </si>
  <si>
    <t xml:space="preserve">mg/l </t>
  </si>
  <si>
    <t>13Diclorobenze_M</t>
  </si>
  <si>
    <t>CF_M</t>
  </si>
  <si>
    <t>PER_M</t>
  </si>
  <si>
    <t>TCC_M</t>
  </si>
  <si>
    <t>TRI_M</t>
  </si>
  <si>
    <t>C12Dicloroetile_M</t>
  </si>
  <si>
    <t>124Triclorobenze_M</t>
  </si>
  <si>
    <t>12Diclorobenze_M</t>
  </si>
  <si>
    <t>T12Dicloroetile_M</t>
  </si>
  <si>
    <t>135Triclorbenze_M</t>
  </si>
  <si>
    <t>123Triclorobenze_M</t>
  </si>
  <si>
    <t>UD</t>
  </si>
  <si>
    <t>13DCB</t>
  </si>
  <si>
    <t>CF</t>
  </si>
  <si>
    <t>PCE</t>
  </si>
  <si>
    <t>TCC</t>
  </si>
  <si>
    <t>TCE</t>
  </si>
  <si>
    <t>cDCE</t>
  </si>
  <si>
    <t>124TCB</t>
  </si>
  <si>
    <t>12DCB</t>
  </si>
  <si>
    <t>tDCE</t>
  </si>
  <si>
    <t>135TCB</t>
  </si>
  <si>
    <t>123TCB</t>
  </si>
  <si>
    <t>Riba</t>
  </si>
  <si>
    <t>Jorba</t>
  </si>
  <si>
    <t>S-1</t>
  </si>
  <si>
    <t>S-3</t>
  </si>
  <si>
    <t>S-4</t>
  </si>
  <si>
    <t>S-6</t>
  </si>
  <si>
    <t>S-8</t>
  </si>
  <si>
    <t>S-9</t>
  </si>
  <si>
    <t>ND</t>
  </si>
  <si>
    <t>ND = no detectat</t>
  </si>
  <si>
    <t>0 = 'Concentració del contaminant per sota de l'1% Se'</t>
  </si>
  <si>
    <t>1 = 'Concentració del contaminant per sobre de l'1% Se. Possible presència de fase lliure'</t>
  </si>
  <si>
    <t>Transsecte</t>
  </si>
  <si>
    <t>A - A'</t>
  </si>
  <si>
    <t>B - B'</t>
  </si>
  <si>
    <t>C - C'</t>
  </si>
  <si>
    <r>
      <rPr>
        <sz val="11"/>
        <rFont val="Calibri"/>
        <family val="2"/>
      </rPr>
      <t>Σ</t>
    </r>
    <r>
      <rPr>
        <sz val="11"/>
        <rFont val="Arial"/>
        <family val="2"/>
      </rPr>
      <t>NAPLs (M)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</si>
</sst>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/>
    <xf numFmtId="2" fontId="8" fillId="0" borderId="0" xfId="0" applyNumberFormat="1" applyFont="1" applyAlignment="1">
      <alignment horizontal="center" vertical="center" wrapText="1"/>
    </xf>
    <xf numFmtId="0" fontId="3" fillId="0" borderId="0" xfId="0" applyFont="1"/>
    <xf numFmtId="2" fontId="3" fillId="0" borderId="0" xfId="0" applyNumberFormat="1" applyFont="1" applyFill="1" applyBorder="1" applyAlignment="1">
      <alignment horizontal="center" vertical="center"/>
    </xf>
    <xf numFmtId="11" fontId="3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3" xfId="0" applyFont="1" applyBorder="1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7" fontId="2" fillId="2" borderId="10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>
      <alignment horizontal="center" vertical="center"/>
    </xf>
    <xf numFmtId="17" fontId="0" fillId="2" borderId="4" xfId="0" applyNumberFormat="1" applyFill="1" applyBorder="1" applyAlignment="1">
      <alignment horizontal="center" vertical="center" wrapText="1"/>
    </xf>
    <xf numFmtId="17" fontId="0" fillId="2" borderId="6" xfId="0" applyNumberFormat="1" applyFill="1" applyBorder="1" applyAlignment="1">
      <alignment horizontal="center" vertical="center" wrapText="1"/>
    </xf>
    <xf numFmtId="17" fontId="0" fillId="3" borderId="4" xfId="0" applyNumberForma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7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2" fontId="10" fillId="0" borderId="3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2" fillId="0" borderId="0" xfId="0" applyFont="1"/>
    <xf numFmtId="11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zoomScale="115" zoomScaleNormal="115" workbookViewId="0">
      <selection activeCell="C5" sqref="C5"/>
    </sheetView>
  </sheetViews>
  <sheetFormatPr baseColWidth="10" defaultColWidth="11.42578125" defaultRowHeight="14.25" x14ac:dyDescent="0.2"/>
  <cols>
    <col min="1" max="1" width="11.42578125" style="59" customWidth="1"/>
    <col min="2" max="2" width="13.42578125" style="60" bestFit="1" customWidth="1"/>
    <col min="3" max="3" width="29.7109375" style="59" bestFit="1" customWidth="1"/>
    <col min="4" max="4" width="14.140625" style="59" bestFit="1" customWidth="1"/>
    <col min="5" max="5" width="16.85546875" style="59" bestFit="1" customWidth="1"/>
    <col min="6" max="6" width="25.42578125" style="59" bestFit="1" customWidth="1"/>
    <col min="7" max="7" width="15.7109375" style="59" bestFit="1" customWidth="1"/>
    <col min="8" max="8" width="29.140625" style="59" bestFit="1" customWidth="1"/>
    <col min="9" max="9" width="27.42578125" style="61" bestFit="1" customWidth="1"/>
    <col min="10" max="10" width="24.5703125" style="61" bestFit="1" customWidth="1"/>
    <col min="11" max="11" width="23.7109375" style="61" bestFit="1" customWidth="1"/>
    <col min="12" max="12" width="25" style="61" bestFit="1" customWidth="1"/>
    <col min="13" max="13" width="26.42578125" style="61" bestFit="1" customWidth="1"/>
    <col min="14" max="220" width="9.140625" style="61" customWidth="1"/>
    <col min="221" max="16384" width="11.42578125" style="61"/>
  </cols>
  <sheetData>
    <row r="1" spans="1:13" ht="15" x14ac:dyDescent="0.25">
      <c r="A1" s="59" t="s">
        <v>21</v>
      </c>
      <c r="C1" s="11">
        <v>147</v>
      </c>
      <c r="D1" s="10">
        <v>119.38</v>
      </c>
      <c r="E1" s="10">
        <v>165.833</v>
      </c>
      <c r="F1" s="10">
        <v>153.82</v>
      </c>
      <c r="G1" s="10">
        <v>131.38800000000001</v>
      </c>
      <c r="H1" s="10">
        <v>96.94</v>
      </c>
      <c r="J1" s="61">
        <v>147</v>
      </c>
      <c r="K1" s="61">
        <v>96.94</v>
      </c>
      <c r="L1" s="61">
        <v>181.45</v>
      </c>
      <c r="M1" s="61">
        <v>181.45</v>
      </c>
    </row>
    <row r="2" spans="1:13" s="62" customFormat="1" ht="15" x14ac:dyDescent="0.2">
      <c r="A2" s="62" t="s">
        <v>36</v>
      </c>
      <c r="B2" s="63" t="s">
        <v>1</v>
      </c>
      <c r="C2" s="64" t="s">
        <v>4</v>
      </c>
      <c r="D2" s="64" t="s">
        <v>5</v>
      </c>
      <c r="E2" s="64" t="s">
        <v>6</v>
      </c>
      <c r="F2" s="64" t="s">
        <v>7</v>
      </c>
      <c r="G2" s="64" t="s">
        <v>8</v>
      </c>
      <c r="H2" s="64" t="s">
        <v>9</v>
      </c>
      <c r="I2" s="64" t="s">
        <v>2</v>
      </c>
      <c r="J2" s="64" t="s">
        <v>3</v>
      </c>
      <c r="K2" s="64" t="s">
        <v>10</v>
      </c>
      <c r="L2" s="62" t="s">
        <v>11</v>
      </c>
      <c r="M2" s="64" t="s">
        <v>12</v>
      </c>
    </row>
    <row r="3" spans="1:13" s="59" customFormat="1" x14ac:dyDescent="0.2">
      <c r="A3" s="59" t="s">
        <v>14</v>
      </c>
      <c r="B3" s="60">
        <v>39264</v>
      </c>
      <c r="C3" s="59">
        <v>0</v>
      </c>
      <c r="D3" s="59">
        <v>0.46</v>
      </c>
      <c r="E3" s="59">
        <v>0.54</v>
      </c>
      <c r="F3" s="59">
        <v>1</v>
      </c>
      <c r="G3" s="59">
        <v>1.6</v>
      </c>
      <c r="I3" s="59">
        <v>0</v>
      </c>
      <c r="J3" s="59">
        <v>0</v>
      </c>
    </row>
    <row r="4" spans="1:13" s="59" customFormat="1" x14ac:dyDescent="0.2">
      <c r="A4" s="59" t="s">
        <v>15</v>
      </c>
      <c r="B4" s="60">
        <v>39264</v>
      </c>
      <c r="C4" s="59">
        <v>0</v>
      </c>
      <c r="D4" s="59">
        <v>2</v>
      </c>
      <c r="E4" s="59">
        <v>0.38</v>
      </c>
      <c r="F4" s="59">
        <v>0.06</v>
      </c>
      <c r="G4" s="59">
        <v>6.5</v>
      </c>
      <c r="I4" s="59">
        <v>0</v>
      </c>
      <c r="J4" s="59">
        <v>0</v>
      </c>
    </row>
    <row r="5" spans="1:13" s="59" customFormat="1" x14ac:dyDescent="0.2">
      <c r="A5" s="59" t="s">
        <v>16</v>
      </c>
      <c r="B5" s="60">
        <v>39264</v>
      </c>
      <c r="C5" s="59">
        <v>0.56000000000000005</v>
      </c>
      <c r="D5" s="59">
        <v>23.2</v>
      </c>
      <c r="E5" s="59">
        <v>5.2</v>
      </c>
      <c r="F5" s="59">
        <v>19.7</v>
      </c>
      <c r="G5" s="59">
        <v>25</v>
      </c>
      <c r="I5" s="59">
        <v>0</v>
      </c>
      <c r="J5" s="59">
        <v>0.12</v>
      </c>
    </row>
    <row r="6" spans="1:13" s="59" customFormat="1" x14ac:dyDescent="0.2">
      <c r="A6" s="59" t="s">
        <v>17</v>
      </c>
      <c r="B6" s="60">
        <v>39264</v>
      </c>
      <c r="C6" s="59">
        <v>0</v>
      </c>
      <c r="D6" s="59">
        <v>2.6</v>
      </c>
      <c r="E6" s="59">
        <v>2</v>
      </c>
      <c r="F6" s="59">
        <v>2.4</v>
      </c>
      <c r="G6" s="59">
        <v>5.7</v>
      </c>
      <c r="I6" s="59">
        <v>0</v>
      </c>
      <c r="J6" s="59">
        <v>0</v>
      </c>
    </row>
    <row r="7" spans="1:13" s="59" customFormat="1" x14ac:dyDescent="0.2">
      <c r="A7" s="59" t="s">
        <v>18</v>
      </c>
      <c r="B7" s="60">
        <v>39264</v>
      </c>
      <c r="C7" s="59">
        <v>0</v>
      </c>
      <c r="D7" s="59">
        <v>4.8</v>
      </c>
      <c r="E7" s="59">
        <v>0.55000000000000004</v>
      </c>
      <c r="F7" s="59">
        <v>0.19</v>
      </c>
      <c r="G7" s="59">
        <v>2.8</v>
      </c>
      <c r="I7" s="59">
        <v>0</v>
      </c>
      <c r="J7" s="59">
        <v>0.05</v>
      </c>
    </row>
    <row r="8" spans="1:13" s="59" customFormat="1" x14ac:dyDescent="0.2">
      <c r="A8" s="59" t="s">
        <v>19</v>
      </c>
      <c r="B8" s="60">
        <v>39264</v>
      </c>
      <c r="C8" s="59">
        <v>0</v>
      </c>
      <c r="D8" s="59">
        <v>0.09</v>
      </c>
      <c r="E8" s="59">
        <v>1.7</v>
      </c>
      <c r="F8" s="59">
        <v>0.25</v>
      </c>
      <c r="G8" s="59">
        <v>10.5</v>
      </c>
      <c r="I8" s="59">
        <v>0</v>
      </c>
      <c r="J8" s="59">
        <v>0</v>
      </c>
    </row>
    <row r="9" spans="1:13" s="59" customFormat="1" x14ac:dyDescent="0.2">
      <c r="A9" s="59" t="s">
        <v>14</v>
      </c>
      <c r="B9" s="60">
        <v>40664</v>
      </c>
      <c r="C9" s="59">
        <v>0</v>
      </c>
      <c r="D9" s="59">
        <v>0.42</v>
      </c>
      <c r="E9" s="59">
        <v>0.26</v>
      </c>
      <c r="F9" s="59">
        <v>0.16</v>
      </c>
      <c r="G9" s="59">
        <v>0.99</v>
      </c>
      <c r="H9" s="59">
        <v>0.16</v>
      </c>
      <c r="I9" s="59">
        <v>0</v>
      </c>
      <c r="J9" s="59">
        <v>0</v>
      </c>
      <c r="K9" s="59">
        <v>0</v>
      </c>
    </row>
    <row r="10" spans="1:13" s="59" customFormat="1" x14ac:dyDescent="0.2">
      <c r="A10" s="59" t="s">
        <v>15</v>
      </c>
      <c r="B10" s="60">
        <v>40664</v>
      </c>
      <c r="C10" s="59">
        <v>0</v>
      </c>
      <c r="D10" s="59">
        <v>2.2000000000000002</v>
      </c>
      <c r="E10" s="59">
        <v>0.42</v>
      </c>
      <c r="F10" s="59">
        <v>0.16</v>
      </c>
      <c r="G10" s="59">
        <v>5.2</v>
      </c>
      <c r="H10" s="59">
        <v>0</v>
      </c>
      <c r="I10" s="59">
        <v>0</v>
      </c>
      <c r="J10" s="59">
        <v>0</v>
      </c>
      <c r="K10" s="59">
        <v>0</v>
      </c>
    </row>
    <row r="11" spans="1:13" s="59" customFormat="1" x14ac:dyDescent="0.2">
      <c r="A11" s="59" t="s">
        <v>16</v>
      </c>
      <c r="B11" s="60">
        <v>40664</v>
      </c>
      <c r="C11" s="59">
        <v>0.51</v>
      </c>
      <c r="D11" s="59">
        <v>2.9</v>
      </c>
      <c r="E11" s="59">
        <v>3.7</v>
      </c>
      <c r="F11" s="59">
        <v>1.7</v>
      </c>
      <c r="G11" s="59">
        <v>5.5</v>
      </c>
      <c r="H11" s="59">
        <v>7</v>
      </c>
      <c r="I11" s="59">
        <v>0.2</v>
      </c>
      <c r="J11" s="59">
        <v>0</v>
      </c>
      <c r="K11" s="59">
        <v>0</v>
      </c>
    </row>
    <row r="12" spans="1:13" s="59" customFormat="1" x14ac:dyDescent="0.2">
      <c r="A12" s="59" t="s">
        <v>17</v>
      </c>
      <c r="B12" s="60">
        <v>40664</v>
      </c>
      <c r="C12" s="59">
        <v>0</v>
      </c>
      <c r="D12" s="59">
        <v>1.9</v>
      </c>
      <c r="E12" s="59">
        <v>2.2999999999999998</v>
      </c>
      <c r="F12" s="59">
        <v>2.4</v>
      </c>
      <c r="G12" s="59">
        <v>5.4</v>
      </c>
      <c r="H12" s="59">
        <v>0</v>
      </c>
      <c r="I12" s="59">
        <v>0</v>
      </c>
      <c r="J12" s="59">
        <v>0</v>
      </c>
      <c r="K12" s="59">
        <v>0</v>
      </c>
    </row>
    <row r="13" spans="1:13" s="59" customFormat="1" x14ac:dyDescent="0.2">
      <c r="A13" s="59" t="s">
        <v>18</v>
      </c>
      <c r="B13" s="60">
        <v>40664</v>
      </c>
      <c r="C13" s="59">
        <v>0.09</v>
      </c>
      <c r="D13" s="59">
        <v>2.1</v>
      </c>
      <c r="E13" s="59">
        <v>0.54</v>
      </c>
      <c r="F13" s="59">
        <v>0.12</v>
      </c>
      <c r="G13" s="59">
        <v>1.8</v>
      </c>
      <c r="H13" s="59">
        <v>6.3</v>
      </c>
      <c r="I13" s="59">
        <v>0</v>
      </c>
      <c r="J13" s="59">
        <v>0</v>
      </c>
      <c r="K13" s="59">
        <v>0</v>
      </c>
    </row>
    <row r="14" spans="1:13" s="59" customFormat="1" x14ac:dyDescent="0.2">
      <c r="A14" s="59" t="s">
        <v>19</v>
      </c>
      <c r="B14" s="60">
        <v>40664</v>
      </c>
      <c r="C14" s="59">
        <v>0</v>
      </c>
      <c r="D14" s="59">
        <v>0.06</v>
      </c>
      <c r="E14" s="59">
        <v>0.71</v>
      </c>
      <c r="F14" s="59">
        <v>0.03</v>
      </c>
      <c r="G14" s="59">
        <v>2.6</v>
      </c>
      <c r="H14" s="59">
        <v>0</v>
      </c>
      <c r="I14" s="59">
        <v>0</v>
      </c>
      <c r="J14" s="59">
        <v>0</v>
      </c>
      <c r="K14" s="59">
        <v>0</v>
      </c>
    </row>
    <row r="15" spans="1:13" s="59" customFormat="1" x14ac:dyDescent="0.2">
      <c r="A15" s="59" t="s">
        <v>14</v>
      </c>
      <c r="B15" s="60">
        <v>41395</v>
      </c>
      <c r="C15" s="59">
        <v>0</v>
      </c>
      <c r="D15" s="59">
        <v>0.73</v>
      </c>
      <c r="E15" s="59">
        <v>0.64</v>
      </c>
      <c r="F15" s="59">
        <v>0.59</v>
      </c>
      <c r="G15" s="59">
        <v>2.04</v>
      </c>
      <c r="H15" s="59">
        <v>0.13</v>
      </c>
      <c r="I15" s="59">
        <v>0</v>
      </c>
      <c r="J15" s="59">
        <v>0</v>
      </c>
      <c r="K15" s="59">
        <v>0</v>
      </c>
    </row>
    <row r="16" spans="1:13" s="59" customFormat="1" x14ac:dyDescent="0.2">
      <c r="A16" s="59" t="s">
        <v>15</v>
      </c>
      <c r="B16" s="60">
        <v>41395</v>
      </c>
      <c r="C16" s="59">
        <v>0</v>
      </c>
      <c r="D16" s="59">
        <v>1.77</v>
      </c>
      <c r="E16" s="59">
        <v>0.41</v>
      </c>
      <c r="F16" s="59">
        <v>0.14000000000000001</v>
      </c>
      <c r="G16" s="59">
        <v>3.78</v>
      </c>
      <c r="H16" s="59">
        <v>0</v>
      </c>
      <c r="I16" s="59">
        <v>0</v>
      </c>
      <c r="J16" s="59">
        <v>0</v>
      </c>
      <c r="K16" s="59">
        <v>0</v>
      </c>
    </row>
    <row r="17" spans="1:13" s="59" customFormat="1" x14ac:dyDescent="0.2">
      <c r="A17" s="59" t="s">
        <v>16</v>
      </c>
      <c r="B17" s="60">
        <v>41395</v>
      </c>
      <c r="C17" s="59">
        <v>1.45</v>
      </c>
      <c r="D17" s="59">
        <v>7.08</v>
      </c>
      <c r="E17" s="59">
        <v>3.2</v>
      </c>
      <c r="F17" s="59">
        <v>0.96</v>
      </c>
      <c r="G17" s="59">
        <v>2.54</v>
      </c>
      <c r="H17" s="59">
        <v>0.04</v>
      </c>
      <c r="I17" s="59">
        <v>0.63</v>
      </c>
      <c r="J17" s="59">
        <v>0</v>
      </c>
      <c r="K17" s="59">
        <v>0</v>
      </c>
      <c r="L17" s="59">
        <v>0.4</v>
      </c>
    </row>
    <row r="18" spans="1:13" s="59" customFormat="1" x14ac:dyDescent="0.2">
      <c r="B18" s="60"/>
    </row>
    <row r="19" spans="1:13" s="59" customFormat="1" x14ac:dyDescent="0.2">
      <c r="A19" s="59" t="s">
        <v>17</v>
      </c>
      <c r="B19" s="60">
        <v>41395</v>
      </c>
      <c r="C19" s="59">
        <v>0</v>
      </c>
      <c r="D19" s="59">
        <v>1.42</v>
      </c>
      <c r="E19" s="59">
        <v>2.09</v>
      </c>
      <c r="F19" s="59">
        <v>2.5299999999999998</v>
      </c>
      <c r="G19" s="59">
        <v>3.87</v>
      </c>
      <c r="H19" s="59">
        <v>0</v>
      </c>
      <c r="I19" s="59">
        <v>0</v>
      </c>
      <c r="J19" s="59">
        <v>0</v>
      </c>
      <c r="K19" s="59">
        <v>0</v>
      </c>
    </row>
    <row r="20" spans="1:13" s="59" customFormat="1" x14ac:dyDescent="0.2">
      <c r="A20" s="59" t="s">
        <v>18</v>
      </c>
      <c r="B20" s="60">
        <v>41395</v>
      </c>
      <c r="C20" s="59">
        <v>0.09</v>
      </c>
      <c r="D20" s="59">
        <v>2.52</v>
      </c>
      <c r="E20" s="59">
        <v>1.3</v>
      </c>
      <c r="F20" s="59">
        <v>0.09</v>
      </c>
      <c r="G20" s="59">
        <v>2.74</v>
      </c>
      <c r="H20" s="59">
        <v>0.03</v>
      </c>
      <c r="I20" s="59">
        <v>0</v>
      </c>
      <c r="J20" s="59">
        <v>0</v>
      </c>
      <c r="K20" s="59">
        <v>0</v>
      </c>
    </row>
    <row r="21" spans="1:13" s="59" customFormat="1" x14ac:dyDescent="0.2">
      <c r="A21" s="59" t="s">
        <v>19</v>
      </c>
      <c r="B21" s="60">
        <v>41395</v>
      </c>
      <c r="C21" s="59">
        <v>0</v>
      </c>
      <c r="D21" s="59">
        <v>0.47</v>
      </c>
      <c r="E21" s="59">
        <v>4.18</v>
      </c>
      <c r="F21" s="59">
        <v>0.53</v>
      </c>
      <c r="G21" s="59">
        <v>12.9</v>
      </c>
      <c r="H21" s="59">
        <v>0.05</v>
      </c>
      <c r="I21" s="59">
        <v>0</v>
      </c>
      <c r="J21" s="59">
        <v>0</v>
      </c>
      <c r="K21" s="59">
        <v>0</v>
      </c>
    </row>
    <row r="22" spans="1:13" s="59" customFormat="1" x14ac:dyDescent="0.2">
      <c r="A22" s="59" t="s">
        <v>14</v>
      </c>
      <c r="B22" s="60">
        <v>41883</v>
      </c>
      <c r="C22" s="59">
        <v>0</v>
      </c>
      <c r="D22" s="59">
        <v>1.2</v>
      </c>
      <c r="E22" s="59">
        <v>0.79</v>
      </c>
      <c r="F22" s="59">
        <v>0.91</v>
      </c>
      <c r="G22" s="59">
        <v>2.5</v>
      </c>
      <c r="H22" s="59">
        <v>0.15</v>
      </c>
      <c r="J22" s="59">
        <v>0</v>
      </c>
      <c r="K22" s="59">
        <v>0</v>
      </c>
      <c r="M22" s="59">
        <v>0</v>
      </c>
    </row>
    <row r="23" spans="1:13" s="59" customFormat="1" x14ac:dyDescent="0.2">
      <c r="A23" s="59" t="s">
        <v>15</v>
      </c>
      <c r="B23" s="60">
        <v>41883</v>
      </c>
      <c r="C23" s="59">
        <v>0</v>
      </c>
      <c r="D23" s="59">
        <v>0.89</v>
      </c>
      <c r="E23" s="59">
        <v>0.31</v>
      </c>
      <c r="F23" s="59">
        <v>0.02</v>
      </c>
      <c r="G23" s="59">
        <v>2.6</v>
      </c>
      <c r="H23" s="59">
        <v>0.23</v>
      </c>
      <c r="J23" s="59">
        <v>0</v>
      </c>
      <c r="K23" s="59">
        <v>0</v>
      </c>
      <c r="M23" s="59">
        <v>0</v>
      </c>
    </row>
    <row r="24" spans="1:13" s="59" customFormat="1" x14ac:dyDescent="0.2">
      <c r="A24" s="59" t="s">
        <v>16</v>
      </c>
      <c r="B24" s="60">
        <v>41883</v>
      </c>
      <c r="C24" s="59">
        <v>0.37</v>
      </c>
      <c r="D24" s="59">
        <v>2.6</v>
      </c>
      <c r="E24" s="59">
        <v>3.5</v>
      </c>
      <c r="F24" s="59">
        <v>2.7</v>
      </c>
      <c r="G24" s="59">
        <v>5.5</v>
      </c>
      <c r="H24" s="59">
        <v>4.9000000000000004</v>
      </c>
      <c r="J24" s="59">
        <v>0.06</v>
      </c>
      <c r="K24" s="59">
        <v>0</v>
      </c>
      <c r="M24" s="59">
        <v>0.19</v>
      </c>
    </row>
    <row r="25" spans="1:13" s="59" customFormat="1" x14ac:dyDescent="0.2">
      <c r="B25" s="60"/>
    </row>
    <row r="26" spans="1:13" s="59" customFormat="1" x14ac:dyDescent="0.2">
      <c r="A26" s="59" t="s">
        <v>17</v>
      </c>
      <c r="B26" s="60">
        <v>41883</v>
      </c>
      <c r="C26" s="59">
        <v>0</v>
      </c>
      <c r="D26" s="59">
        <v>1</v>
      </c>
      <c r="E26" s="59">
        <v>1.5</v>
      </c>
      <c r="F26" s="59">
        <v>0.78</v>
      </c>
      <c r="G26" s="59">
        <v>3.3</v>
      </c>
      <c r="H26" s="59">
        <v>0.01</v>
      </c>
      <c r="J26" s="59">
        <v>0</v>
      </c>
      <c r="K26" s="59">
        <v>0</v>
      </c>
      <c r="M26" s="59">
        <v>0</v>
      </c>
    </row>
    <row r="27" spans="1:13" s="59" customFormat="1" x14ac:dyDescent="0.2">
      <c r="A27" s="59" t="s">
        <v>18</v>
      </c>
      <c r="B27" s="60">
        <v>41883</v>
      </c>
      <c r="C27" s="59">
        <v>0.06</v>
      </c>
      <c r="D27" s="59">
        <v>0.09</v>
      </c>
      <c r="E27" s="59">
        <v>0.12</v>
      </c>
      <c r="F27" s="59">
        <v>0.02</v>
      </c>
      <c r="G27" s="59">
        <v>0.23</v>
      </c>
      <c r="H27" s="59">
        <v>4.7</v>
      </c>
      <c r="J27" s="59">
        <v>0</v>
      </c>
      <c r="K27" s="59">
        <v>0.03</v>
      </c>
      <c r="M27" s="59">
        <v>0</v>
      </c>
    </row>
    <row r="28" spans="1:13" s="59" customFormat="1" x14ac:dyDescent="0.2">
      <c r="A28" s="59" t="s">
        <v>19</v>
      </c>
      <c r="B28" s="60">
        <v>41883</v>
      </c>
      <c r="C28" s="59">
        <v>0</v>
      </c>
      <c r="D28" s="59">
        <v>0.3</v>
      </c>
      <c r="E28" s="59">
        <v>2.2000000000000002</v>
      </c>
      <c r="F28" s="59">
        <v>0.25</v>
      </c>
      <c r="G28" s="59">
        <v>6.7</v>
      </c>
      <c r="H28" s="59">
        <v>0.03</v>
      </c>
      <c r="J28" s="59">
        <v>0</v>
      </c>
      <c r="K28" s="59">
        <v>0</v>
      </c>
      <c r="M28" s="59">
        <v>0</v>
      </c>
    </row>
    <row r="31" spans="1:13" x14ac:dyDescent="0.2">
      <c r="I31" s="61">
        <v>30</v>
      </c>
    </row>
    <row r="34" spans="1:30" x14ac:dyDescent="0.2">
      <c r="F34" s="59" t="s">
        <v>22</v>
      </c>
    </row>
    <row r="35" spans="1:30" s="59" customFormat="1" x14ac:dyDescent="0.2">
      <c r="A35" s="59" t="s">
        <v>13</v>
      </c>
      <c r="B35" s="60">
        <v>39264</v>
      </c>
      <c r="C35" s="59">
        <v>0</v>
      </c>
      <c r="D35" s="59">
        <v>0.05</v>
      </c>
      <c r="E35" s="59">
        <v>7.0000000000000007E-2</v>
      </c>
      <c r="F35" s="59">
        <v>0.02</v>
      </c>
      <c r="G35" s="59">
        <v>0.3</v>
      </c>
      <c r="I35" s="59">
        <v>0</v>
      </c>
      <c r="J35" s="59">
        <v>0</v>
      </c>
      <c r="W35" s="65"/>
    </row>
    <row r="36" spans="1:30" s="59" customFormat="1" x14ac:dyDescent="0.2">
      <c r="A36" s="59" t="s">
        <v>13</v>
      </c>
      <c r="B36" s="60">
        <v>40664</v>
      </c>
      <c r="C36" s="59">
        <v>0</v>
      </c>
      <c r="D36" s="59">
        <v>0.06</v>
      </c>
      <c r="E36" s="59">
        <v>0.08</v>
      </c>
      <c r="F36" s="59">
        <v>0.02</v>
      </c>
      <c r="G36" s="59">
        <v>0.31</v>
      </c>
      <c r="H36" s="59">
        <v>0</v>
      </c>
      <c r="I36" s="59">
        <v>0</v>
      </c>
      <c r="J36" s="59">
        <v>0</v>
      </c>
      <c r="K36" s="59">
        <v>0</v>
      </c>
      <c r="W36" s="65"/>
    </row>
    <row r="37" spans="1:30" s="59" customFormat="1" x14ac:dyDescent="0.2">
      <c r="A37" s="59" t="s">
        <v>13</v>
      </c>
      <c r="B37" s="60">
        <v>41395</v>
      </c>
      <c r="C37" s="59">
        <v>0</v>
      </c>
      <c r="D37" s="59">
        <v>0.08</v>
      </c>
      <c r="E37" s="59">
        <v>0.13</v>
      </c>
      <c r="F37" s="59">
        <v>0.02</v>
      </c>
      <c r="G37" s="59">
        <v>0.42</v>
      </c>
      <c r="H37" s="59">
        <v>0.06</v>
      </c>
      <c r="I37" s="59">
        <v>0</v>
      </c>
      <c r="J37" s="59">
        <v>0</v>
      </c>
      <c r="K37" s="59">
        <v>0</v>
      </c>
      <c r="W37" s="65"/>
    </row>
    <row r="38" spans="1:30" s="59" customFormat="1" x14ac:dyDescent="0.2">
      <c r="A38" s="59" t="s">
        <v>13</v>
      </c>
      <c r="B38" s="60">
        <v>41883</v>
      </c>
      <c r="C38" s="59">
        <v>0</v>
      </c>
      <c r="D38" s="59">
        <v>7.0000000000000007E-2</v>
      </c>
      <c r="E38" s="59">
        <v>0.05</v>
      </c>
      <c r="F38" s="59">
        <v>0.01</v>
      </c>
      <c r="G38" s="59">
        <v>0.17</v>
      </c>
      <c r="H38" s="59">
        <v>0.02</v>
      </c>
      <c r="J38" s="59">
        <v>0</v>
      </c>
      <c r="K38" s="59">
        <v>0</v>
      </c>
      <c r="M38" s="59">
        <v>0</v>
      </c>
    </row>
    <row r="39" spans="1:30" s="59" customFormat="1" x14ac:dyDescent="0.2">
      <c r="B39" s="60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</row>
    <row r="40" spans="1:30" s="59" customFormat="1" x14ac:dyDescent="0.2">
      <c r="B40" s="60"/>
      <c r="T40" s="66"/>
      <c r="U40" s="66"/>
      <c r="V40" s="66"/>
      <c r="W40" s="66"/>
      <c r="X40" s="66"/>
      <c r="Y40" s="66"/>
      <c r="Z40" s="66"/>
    </row>
    <row r="41" spans="1:30" s="59" customFormat="1" x14ac:dyDescent="0.2">
      <c r="B41" s="60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T41" s="66"/>
    </row>
    <row r="42" spans="1:30" s="59" customFormat="1" x14ac:dyDescent="0.2">
      <c r="A42" s="59" t="s">
        <v>20</v>
      </c>
      <c r="B42" s="60">
        <v>39264</v>
      </c>
      <c r="C42" s="59">
        <v>0</v>
      </c>
      <c r="D42" s="59">
        <v>0.21</v>
      </c>
      <c r="E42" s="59">
        <v>0.1</v>
      </c>
      <c r="F42" s="59">
        <v>0.03</v>
      </c>
      <c r="G42" s="59">
        <v>0.55000000000000004</v>
      </c>
      <c r="I42" s="59">
        <v>0</v>
      </c>
      <c r="J42" s="59">
        <v>0</v>
      </c>
      <c r="T42" s="66"/>
    </row>
    <row r="43" spans="1:30" s="59" customFormat="1" x14ac:dyDescent="0.2">
      <c r="A43" s="59" t="s">
        <v>20</v>
      </c>
      <c r="B43" s="60">
        <v>40664</v>
      </c>
      <c r="C43" s="59">
        <v>0</v>
      </c>
      <c r="D43" s="59">
        <v>0.4</v>
      </c>
      <c r="E43" s="59">
        <v>0.11</v>
      </c>
      <c r="F43" s="59">
        <v>0.11</v>
      </c>
      <c r="G43" s="59">
        <v>2.8</v>
      </c>
      <c r="H43" s="59">
        <v>0.32</v>
      </c>
      <c r="I43" s="59">
        <v>0</v>
      </c>
      <c r="J43" s="59">
        <v>0</v>
      </c>
      <c r="K43" s="59">
        <v>0</v>
      </c>
      <c r="T43" s="66"/>
    </row>
    <row r="44" spans="1:30" s="59" customFormat="1" x14ac:dyDescent="0.2">
      <c r="A44" s="59" t="s">
        <v>20</v>
      </c>
      <c r="B44" s="60">
        <v>41395</v>
      </c>
      <c r="C44" s="59">
        <v>0</v>
      </c>
      <c r="D44" s="59">
        <v>0.33</v>
      </c>
      <c r="E44" s="59">
        <v>0.54</v>
      </c>
      <c r="F44" s="59">
        <v>0.08</v>
      </c>
      <c r="G44" s="59">
        <v>1.94</v>
      </c>
      <c r="H44" s="59">
        <v>0.12</v>
      </c>
      <c r="I44" s="59">
        <v>0</v>
      </c>
      <c r="J44" s="59">
        <v>0</v>
      </c>
      <c r="K44" s="59">
        <v>0</v>
      </c>
      <c r="T44" s="66"/>
    </row>
    <row r="45" spans="1:30" s="59" customFormat="1" x14ac:dyDescent="0.2">
      <c r="A45" s="59" t="s">
        <v>20</v>
      </c>
      <c r="B45" s="60">
        <v>41883</v>
      </c>
      <c r="C45" s="59">
        <v>0</v>
      </c>
      <c r="D45" s="59">
        <v>0.1</v>
      </c>
      <c r="E45" s="59">
        <v>0.21</v>
      </c>
      <c r="F45" s="59">
        <v>0.02</v>
      </c>
      <c r="G45" s="59">
        <v>0.56000000000000005</v>
      </c>
      <c r="H45" s="59">
        <v>0.06</v>
      </c>
      <c r="J45" s="59">
        <v>0</v>
      </c>
      <c r="K45" s="59">
        <v>0</v>
      </c>
      <c r="M45" s="59">
        <v>0</v>
      </c>
      <c r="T45" s="6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workbookViewId="0">
      <selection activeCell="A3" sqref="A3"/>
    </sheetView>
  </sheetViews>
  <sheetFormatPr baseColWidth="10" defaultColWidth="11.42578125" defaultRowHeight="14.25" x14ac:dyDescent="0.2"/>
  <cols>
    <col min="1" max="1" width="12.85546875" style="59" customWidth="1"/>
    <col min="2" max="2" width="13.42578125" style="60" bestFit="1" customWidth="1"/>
    <col min="3" max="3" width="29.7109375" style="59" bestFit="1" customWidth="1"/>
    <col min="4" max="4" width="14.140625" style="59" bestFit="1" customWidth="1"/>
    <col min="5" max="5" width="16.85546875" style="59" bestFit="1" customWidth="1"/>
    <col min="6" max="6" width="25.42578125" style="59" bestFit="1" customWidth="1"/>
    <col min="7" max="7" width="15.7109375" style="59" bestFit="1" customWidth="1"/>
    <col min="8" max="8" width="29.140625" style="59" bestFit="1" customWidth="1"/>
    <col min="9" max="9" width="24.7109375" style="61" customWidth="1"/>
    <col min="10" max="10" width="25" style="61" customWidth="1"/>
    <col min="11" max="11" width="17.5703125" style="61" customWidth="1"/>
    <col min="12" max="12" width="18" style="61" customWidth="1"/>
    <col min="13" max="13" width="16.5703125" style="61" customWidth="1"/>
    <col min="14" max="221" width="9.140625" style="61" customWidth="1"/>
    <col min="222" max="16384" width="11.42578125" style="61"/>
  </cols>
  <sheetData>
    <row r="1" spans="1:14" ht="15" x14ac:dyDescent="0.25">
      <c r="A1" s="59" t="s">
        <v>21</v>
      </c>
      <c r="C1" s="11">
        <v>147</v>
      </c>
      <c r="D1" s="10">
        <v>119.38</v>
      </c>
      <c r="E1" s="10">
        <v>165.833</v>
      </c>
      <c r="F1" s="10">
        <v>153.82</v>
      </c>
      <c r="G1" s="10">
        <v>131.38800000000001</v>
      </c>
      <c r="H1" s="10">
        <v>96.94</v>
      </c>
      <c r="I1" s="61">
        <v>181.45</v>
      </c>
      <c r="J1" s="61">
        <v>147</v>
      </c>
      <c r="K1" s="61">
        <v>96.94</v>
      </c>
      <c r="L1" s="61">
        <v>181.45</v>
      </c>
      <c r="M1" s="61">
        <v>181.45</v>
      </c>
      <c r="N1" s="61" t="s">
        <v>64</v>
      </c>
    </row>
    <row r="2" spans="1:14" s="62" customFormat="1" ht="15" x14ac:dyDescent="0.2">
      <c r="A2" s="62" t="s">
        <v>36</v>
      </c>
      <c r="B2" s="63" t="s">
        <v>1</v>
      </c>
      <c r="C2" s="64" t="s">
        <v>25</v>
      </c>
      <c r="D2" s="64" t="s">
        <v>26</v>
      </c>
      <c r="E2" s="64" t="s">
        <v>27</v>
      </c>
      <c r="F2" s="64" t="s">
        <v>28</v>
      </c>
      <c r="G2" s="64" t="s">
        <v>29</v>
      </c>
      <c r="H2" s="64" t="s">
        <v>30</v>
      </c>
      <c r="I2" s="64" t="s">
        <v>31</v>
      </c>
      <c r="J2" s="64" t="s">
        <v>32</v>
      </c>
      <c r="K2" s="64" t="s">
        <v>33</v>
      </c>
      <c r="L2" s="62" t="s">
        <v>34</v>
      </c>
      <c r="M2" s="64" t="s">
        <v>35</v>
      </c>
    </row>
    <row r="3" spans="1:14" s="59" customFormat="1" x14ac:dyDescent="0.2">
      <c r="A3" s="59" t="s">
        <v>14</v>
      </c>
      <c r="B3" s="60">
        <v>39264</v>
      </c>
      <c r="C3" s="59">
        <f>('CG-EM_ZS'!C3/1000)/C$1</f>
        <v>0</v>
      </c>
      <c r="D3" s="59">
        <f>('CG-EM_ZS'!D3/1000)/D$1</f>
        <v>3.8532417490366896E-6</v>
      </c>
      <c r="E3" s="59">
        <f>('CG-EM_ZS'!E3/1000)/E$1</f>
        <v>3.2562879523375926E-6</v>
      </c>
      <c r="F3" s="59">
        <f>('CG-EM_ZS'!F3/1000)/F$1</f>
        <v>6.5011051878819406E-6</v>
      </c>
      <c r="G3" s="59">
        <f>('CG-EM_ZS'!G3/1000)/G$1</f>
        <v>1.2177672237951716E-5</v>
      </c>
      <c r="H3" s="59">
        <f>('CG-EM_ZS'!H3/1000)/H$1</f>
        <v>0</v>
      </c>
      <c r="I3" s="59">
        <f>('CG-EM_ZS'!I3/1000)/I$1</f>
        <v>0</v>
      </c>
      <c r="J3" s="59">
        <f>('CG-EM_ZS'!J3/1000)/J$1</f>
        <v>0</v>
      </c>
      <c r="K3" s="59">
        <f>('CG-EM_ZS'!K3/1000)/K$1</f>
        <v>0</v>
      </c>
      <c r="L3" s="59">
        <f>('CG-EM_ZS'!L3/1000)/L$1</f>
        <v>0</v>
      </c>
      <c r="M3" s="59">
        <f>('CG-EM_ZS'!M3/1000)/M$1</f>
        <v>0</v>
      </c>
      <c r="N3" s="59">
        <f t="shared" ref="N3:N17" si="0">SUM(K3:M3,H3:J3,C3:G3)</f>
        <v>2.5788307127207941E-5</v>
      </c>
    </row>
    <row r="4" spans="1:14" s="59" customFormat="1" x14ac:dyDescent="0.2">
      <c r="A4" s="59" t="s">
        <v>15</v>
      </c>
      <c r="B4" s="60">
        <v>39264</v>
      </c>
      <c r="C4" s="59">
        <f>('CG-EM_ZS'!C4/1000)/C$1</f>
        <v>0</v>
      </c>
      <c r="D4" s="59">
        <f>('CG-EM_ZS'!D4/1000)/D$1</f>
        <v>1.6753224995811696E-5</v>
      </c>
      <c r="E4" s="59">
        <f>('CG-EM_ZS'!E4/1000)/E$1</f>
        <v>2.2914618923857136E-6</v>
      </c>
      <c r="F4" s="59">
        <f>('CG-EM_ZS'!F4/1000)/F$1</f>
        <v>3.9006631127291636E-7</v>
      </c>
      <c r="G4" s="59">
        <f>('CG-EM_ZS'!G4/1000)/G$1</f>
        <v>4.9471793466678837E-5</v>
      </c>
      <c r="H4" s="59">
        <f>('CG-EM_ZS'!H4/1000)/H$1</f>
        <v>0</v>
      </c>
      <c r="I4" s="59">
        <f>('CG-EM_ZS'!I4/1000)/I$1</f>
        <v>0</v>
      </c>
      <c r="J4" s="59">
        <f>('CG-EM_ZS'!J4/1000)/J$1</f>
        <v>0</v>
      </c>
      <c r="K4" s="59">
        <f>('CG-EM_ZS'!K4/1000)/K$1</f>
        <v>0</v>
      </c>
      <c r="L4" s="59">
        <f>('CG-EM_ZS'!L4/1000)/L$1</f>
        <v>0</v>
      </c>
      <c r="M4" s="59">
        <f>('CG-EM_ZS'!M4/1000)/M$1</f>
        <v>0</v>
      </c>
      <c r="N4" s="59">
        <f t="shared" si="0"/>
        <v>6.8906546666149164E-5</v>
      </c>
    </row>
    <row r="5" spans="1:14" s="59" customFormat="1" x14ac:dyDescent="0.2">
      <c r="A5" s="59" t="s">
        <v>16</v>
      </c>
      <c r="B5" s="60">
        <v>39264</v>
      </c>
      <c r="C5" s="59">
        <f>('CG-EM_ZS'!C5/1000)/C$1</f>
        <v>3.8095238095238098E-6</v>
      </c>
      <c r="D5" s="59">
        <f>('CG-EM_ZS'!D5/1000)/D$1</f>
        <v>1.9433740995141563E-4</v>
      </c>
      <c r="E5" s="59">
        <f>('CG-EM_ZS'!E5/1000)/E$1</f>
        <v>3.1356846948436076E-5</v>
      </c>
      <c r="F5" s="59">
        <f>('CG-EM_ZS'!F5/1000)/F$1</f>
        <v>1.2807177220127422E-4</v>
      </c>
      <c r="G5" s="59">
        <f>('CG-EM_ZS'!G5/1000)/G$1</f>
        <v>1.9027612871799556E-4</v>
      </c>
      <c r="H5" s="59">
        <f>('CG-EM_ZS'!H5/1000)/H$1</f>
        <v>0</v>
      </c>
      <c r="I5" s="59">
        <f>('CG-EM_ZS'!I5/1000)/I$1</f>
        <v>0</v>
      </c>
      <c r="J5" s="59">
        <f>('CG-EM_ZS'!J5/1000)/J$1</f>
        <v>8.1632653061224485E-7</v>
      </c>
      <c r="K5" s="59">
        <f>('CG-EM_ZS'!K5/1000)/K$1</f>
        <v>0</v>
      </c>
      <c r="L5" s="59">
        <f>('CG-EM_ZS'!L5/1000)/L$1</f>
        <v>0</v>
      </c>
      <c r="M5" s="59">
        <f>('CG-EM_ZS'!M5/1000)/M$1</f>
        <v>0</v>
      </c>
      <c r="N5" s="59">
        <f t="shared" si="0"/>
        <v>5.4866800815925754E-4</v>
      </c>
    </row>
    <row r="6" spans="1:14" s="59" customFormat="1" x14ac:dyDescent="0.2">
      <c r="A6" s="59" t="s">
        <v>17</v>
      </c>
      <c r="B6" s="60">
        <v>39264</v>
      </c>
      <c r="C6" s="59">
        <f>('CG-EM_ZS'!C6/1000)/C$1</f>
        <v>0</v>
      </c>
      <c r="D6" s="59">
        <f>('CG-EM_ZS'!D6/1000)/D$1</f>
        <v>2.17791924945552E-5</v>
      </c>
      <c r="E6" s="59">
        <f>('CG-EM_ZS'!E6/1000)/E$1</f>
        <v>1.2060325749398492E-5</v>
      </c>
      <c r="F6" s="59">
        <f>('CG-EM_ZS'!F6/1000)/F$1</f>
        <v>1.5602652450916655E-5</v>
      </c>
      <c r="G6" s="59">
        <f>('CG-EM_ZS'!G6/1000)/G$1</f>
        <v>4.3382957347702983E-5</v>
      </c>
      <c r="H6" s="59">
        <f>('CG-EM_ZS'!H6/1000)/H$1</f>
        <v>0</v>
      </c>
      <c r="I6" s="59">
        <f>('CG-EM_ZS'!I6/1000)/I$1</f>
        <v>0</v>
      </c>
      <c r="J6" s="59">
        <f>('CG-EM_ZS'!J6/1000)/J$1</f>
        <v>0</v>
      </c>
      <c r="K6" s="59">
        <f>('CG-EM_ZS'!K6/1000)/K$1</f>
        <v>0</v>
      </c>
      <c r="L6" s="59">
        <f>('CG-EM_ZS'!L6/1000)/L$1</f>
        <v>0</v>
      </c>
      <c r="M6" s="59">
        <f>('CG-EM_ZS'!M6/1000)/M$1</f>
        <v>0</v>
      </c>
      <c r="N6" s="59">
        <f t="shared" si="0"/>
        <v>9.2825128042573336E-5</v>
      </c>
    </row>
    <row r="7" spans="1:14" s="59" customFormat="1" x14ac:dyDescent="0.2">
      <c r="A7" s="59" t="s">
        <v>18</v>
      </c>
      <c r="B7" s="60">
        <v>39264</v>
      </c>
      <c r="C7" s="59">
        <f>('CG-EM_ZS'!C7/1000)/C$1</f>
        <v>0</v>
      </c>
      <c r="D7" s="59">
        <f>('CG-EM_ZS'!D7/1000)/D$1</f>
        <v>4.0207739989948064E-5</v>
      </c>
      <c r="E7" s="59">
        <f>('CG-EM_ZS'!E7/1000)/E$1</f>
        <v>3.3165895810845855E-6</v>
      </c>
      <c r="F7" s="59">
        <f>('CG-EM_ZS'!F7/1000)/F$1</f>
        <v>1.2352099856975686E-6</v>
      </c>
      <c r="G7" s="59">
        <f>('CG-EM_ZS'!G7/1000)/G$1</f>
        <v>2.1310926416415502E-5</v>
      </c>
      <c r="H7" s="59">
        <f>('CG-EM_ZS'!H7/1000)/H$1</f>
        <v>0</v>
      </c>
      <c r="I7" s="59">
        <f>('CG-EM_ZS'!I7/1000)/I$1</f>
        <v>0</v>
      </c>
      <c r="J7" s="59">
        <f>('CG-EM_ZS'!J7/1000)/J$1</f>
        <v>3.4013605442176873E-7</v>
      </c>
      <c r="K7" s="59">
        <f>('CG-EM_ZS'!K7/1000)/K$1</f>
        <v>0</v>
      </c>
      <c r="L7" s="59">
        <f>('CG-EM_ZS'!L7/1000)/L$1</f>
        <v>0</v>
      </c>
      <c r="M7" s="59">
        <f>('CG-EM_ZS'!M7/1000)/M$1</f>
        <v>0</v>
      </c>
      <c r="N7" s="59">
        <f t="shared" si="0"/>
        <v>6.6410602027567483E-5</v>
      </c>
    </row>
    <row r="8" spans="1:14" s="59" customFormat="1" x14ac:dyDescent="0.2">
      <c r="A8" s="59" t="s">
        <v>19</v>
      </c>
      <c r="B8" s="60">
        <v>39264</v>
      </c>
      <c r="C8" s="59">
        <f>('CG-EM_ZS'!C8/1000)/C$1</f>
        <v>0</v>
      </c>
      <c r="D8" s="59">
        <f>('CG-EM_ZS'!D8/1000)/D$1</f>
        <v>7.5389512481152616E-7</v>
      </c>
      <c r="E8" s="59">
        <f>('CG-EM_ZS'!E8/1000)/E$1</f>
        <v>1.0251276886988717E-5</v>
      </c>
      <c r="F8" s="59">
        <f>('CG-EM_ZS'!F8/1000)/F$1</f>
        <v>1.6252762969704852E-6</v>
      </c>
      <c r="G8" s="59">
        <f>('CG-EM_ZS'!G8/1000)/G$1</f>
        <v>7.9915974061558134E-5</v>
      </c>
      <c r="H8" s="59">
        <f>('CG-EM_ZS'!H8/1000)/H$1</f>
        <v>0</v>
      </c>
      <c r="I8" s="59">
        <f>('CG-EM_ZS'!I8/1000)/I$1</f>
        <v>0</v>
      </c>
      <c r="J8" s="59">
        <f>('CG-EM_ZS'!J8/1000)/J$1</f>
        <v>0</v>
      </c>
      <c r="K8" s="59">
        <f>('CG-EM_ZS'!K8/1000)/K$1</f>
        <v>0</v>
      </c>
      <c r="L8" s="59">
        <f>('CG-EM_ZS'!L8/1000)/L$1</f>
        <v>0</v>
      </c>
      <c r="M8" s="59">
        <f>('CG-EM_ZS'!M8/1000)/M$1</f>
        <v>0</v>
      </c>
      <c r="N8" s="59">
        <f t="shared" si="0"/>
        <v>9.2546422370328861E-5</v>
      </c>
    </row>
    <row r="9" spans="1:14" s="59" customFormat="1" x14ac:dyDescent="0.2">
      <c r="A9" s="59" t="s">
        <v>14</v>
      </c>
      <c r="B9" s="60">
        <v>40664</v>
      </c>
      <c r="C9" s="59">
        <f>('CG-EM_ZS'!C9/1000)/C$1</f>
        <v>0</v>
      </c>
      <c r="D9" s="59">
        <f>('CG-EM_ZS'!D9/1000)/D$1</f>
        <v>3.5181772491204557E-6</v>
      </c>
      <c r="E9" s="59">
        <f>('CG-EM_ZS'!E9/1000)/E$1</f>
        <v>1.567842347421804E-6</v>
      </c>
      <c r="F9" s="59">
        <f>('CG-EM_ZS'!F9/1000)/F$1</f>
        <v>1.0401768300611105E-6</v>
      </c>
      <c r="G9" s="59">
        <f>('CG-EM_ZS'!G9/1000)/G$1</f>
        <v>7.5349346972326237E-6</v>
      </c>
      <c r="H9" s="59">
        <f>('CG-EM_ZS'!H9/1000)/H$1</f>
        <v>1.6505054672993607E-6</v>
      </c>
      <c r="I9" s="59">
        <f>('CG-EM_ZS'!I9/1000)/I$1</f>
        <v>0</v>
      </c>
      <c r="J9" s="59">
        <f>('CG-EM_ZS'!J9/1000)/J$1</f>
        <v>0</v>
      </c>
      <c r="K9" s="59">
        <f>('CG-EM_ZS'!K9/1000)/K$1</f>
        <v>0</v>
      </c>
      <c r="L9" s="59">
        <f>('CG-EM_ZS'!L9/1000)/L$1</f>
        <v>0</v>
      </c>
      <c r="M9" s="59">
        <f>('CG-EM_ZS'!M9/1000)/M$1</f>
        <v>0</v>
      </c>
      <c r="N9" s="59">
        <f t="shared" si="0"/>
        <v>1.5311636591135352E-5</v>
      </c>
    </row>
    <row r="10" spans="1:14" s="59" customFormat="1" x14ac:dyDescent="0.2">
      <c r="A10" s="59" t="s">
        <v>15</v>
      </c>
      <c r="B10" s="60">
        <v>40664</v>
      </c>
      <c r="C10" s="59">
        <f>('CG-EM_ZS'!C10/1000)/C$1</f>
        <v>0</v>
      </c>
      <c r="D10" s="59">
        <f>('CG-EM_ZS'!D10/1000)/D$1</f>
        <v>1.8428547495392864E-5</v>
      </c>
      <c r="E10" s="59">
        <f>('CG-EM_ZS'!E10/1000)/E$1</f>
        <v>2.5326684073736832E-6</v>
      </c>
      <c r="F10" s="59">
        <f>('CG-EM_ZS'!F10/1000)/F$1</f>
        <v>1.0401768300611105E-6</v>
      </c>
      <c r="G10" s="59">
        <f>('CG-EM_ZS'!G10/1000)/G$1</f>
        <v>3.9577434773343071E-5</v>
      </c>
      <c r="H10" s="59">
        <f>('CG-EM_ZS'!H10/1000)/H$1</f>
        <v>0</v>
      </c>
      <c r="I10" s="59">
        <f>('CG-EM_ZS'!I10/1000)/I$1</f>
        <v>0</v>
      </c>
      <c r="J10" s="59">
        <f>('CG-EM_ZS'!J10/1000)/J$1</f>
        <v>0</v>
      </c>
      <c r="K10" s="59">
        <f>('CG-EM_ZS'!K10/1000)/K$1</f>
        <v>0</v>
      </c>
      <c r="L10" s="59">
        <f>('CG-EM_ZS'!L10/1000)/L$1</f>
        <v>0</v>
      </c>
      <c r="M10" s="59">
        <f>('CG-EM_ZS'!M10/1000)/M$1</f>
        <v>0</v>
      </c>
      <c r="N10" s="59">
        <f t="shared" si="0"/>
        <v>6.1578827506170722E-5</v>
      </c>
    </row>
    <row r="11" spans="1:14" s="59" customFormat="1" x14ac:dyDescent="0.2">
      <c r="A11" s="59" t="s">
        <v>16</v>
      </c>
      <c r="B11" s="60">
        <v>40664</v>
      </c>
      <c r="C11" s="59">
        <f>('CG-EM_ZS'!C11/1000)/C$1</f>
        <v>3.4693877551020411E-6</v>
      </c>
      <c r="D11" s="59">
        <f>('CG-EM_ZS'!D11/1000)/D$1</f>
        <v>2.4292176243926954E-5</v>
      </c>
      <c r="E11" s="59">
        <f>('CG-EM_ZS'!E11/1000)/E$1</f>
        <v>2.2311602636387211E-5</v>
      </c>
      <c r="F11" s="59">
        <f>('CG-EM_ZS'!F11/1000)/F$1</f>
        <v>1.1051878819399298E-5</v>
      </c>
      <c r="G11" s="59">
        <f>('CG-EM_ZS'!G11/1000)/G$1</f>
        <v>4.186074831795902E-5</v>
      </c>
      <c r="H11" s="59">
        <f>('CG-EM_ZS'!H11/1000)/H$1</f>
        <v>7.2209614194347019E-5</v>
      </c>
      <c r="I11" s="59">
        <f>('CG-EM_ZS'!I11/1000)/I$1</f>
        <v>1.1022320198401764E-6</v>
      </c>
      <c r="J11" s="59">
        <f>('CG-EM_ZS'!J11/1000)/J$1</f>
        <v>0</v>
      </c>
      <c r="K11" s="59">
        <f>('CG-EM_ZS'!K11/1000)/K$1</f>
        <v>0</v>
      </c>
      <c r="L11" s="59">
        <f>('CG-EM_ZS'!L11/1000)/L$1</f>
        <v>0</v>
      </c>
      <c r="M11" s="59">
        <f>('CG-EM_ZS'!M11/1000)/M$1</f>
        <v>0</v>
      </c>
      <c r="N11" s="59">
        <f t="shared" si="0"/>
        <v>1.7629763998696171E-4</v>
      </c>
    </row>
    <row r="12" spans="1:14" s="59" customFormat="1" x14ac:dyDescent="0.2">
      <c r="A12" s="59" t="s">
        <v>17</v>
      </c>
      <c r="B12" s="60">
        <v>40664</v>
      </c>
      <c r="C12" s="59">
        <f>('CG-EM_ZS'!C12/1000)/C$1</f>
        <v>0</v>
      </c>
      <c r="D12" s="59">
        <f>('CG-EM_ZS'!D12/1000)/D$1</f>
        <v>1.591556374602111E-5</v>
      </c>
      <c r="E12" s="59">
        <f>('CG-EM_ZS'!E12/1000)/E$1</f>
        <v>1.3869374611808264E-5</v>
      </c>
      <c r="F12" s="59">
        <f>('CG-EM_ZS'!F12/1000)/F$1</f>
        <v>1.5602652450916655E-5</v>
      </c>
      <c r="G12" s="59">
        <f>('CG-EM_ZS'!G12/1000)/G$1</f>
        <v>4.1099643803087041E-5</v>
      </c>
      <c r="H12" s="59">
        <f>('CG-EM_ZS'!H12/1000)/H$1</f>
        <v>0</v>
      </c>
      <c r="I12" s="59">
        <f>('CG-EM_ZS'!I12/1000)/I$1</f>
        <v>0</v>
      </c>
      <c r="J12" s="59">
        <f>('CG-EM_ZS'!J12/1000)/J$1</f>
        <v>0</v>
      </c>
      <c r="K12" s="59">
        <f>('CG-EM_ZS'!K12/1000)/K$1</f>
        <v>0</v>
      </c>
      <c r="L12" s="59">
        <f>('CG-EM_ZS'!L12/1000)/L$1</f>
        <v>0</v>
      </c>
      <c r="M12" s="59">
        <f>('CG-EM_ZS'!M12/1000)/M$1</f>
        <v>0</v>
      </c>
      <c r="N12" s="59">
        <f t="shared" si="0"/>
        <v>8.6487234611833081E-5</v>
      </c>
    </row>
    <row r="13" spans="1:14" s="59" customFormat="1" x14ac:dyDescent="0.2">
      <c r="A13" s="59" t="s">
        <v>18</v>
      </c>
      <c r="B13" s="60">
        <v>40664</v>
      </c>
      <c r="C13" s="59">
        <f>('CG-EM_ZS'!C13/1000)/C$1</f>
        <v>6.1224489795918367E-7</v>
      </c>
      <c r="D13" s="59">
        <f>('CG-EM_ZS'!D13/1000)/D$1</f>
        <v>1.7590886245602281E-5</v>
      </c>
      <c r="E13" s="59">
        <f>('CG-EM_ZS'!E13/1000)/E$1</f>
        <v>3.2562879523375926E-6</v>
      </c>
      <c r="F13" s="59">
        <f>('CG-EM_ZS'!F13/1000)/F$1</f>
        <v>7.8013262254583271E-7</v>
      </c>
      <c r="G13" s="59">
        <f>('CG-EM_ZS'!G13/1000)/G$1</f>
        <v>1.369988126769568E-5</v>
      </c>
      <c r="H13" s="59">
        <f>('CG-EM_ZS'!H13/1000)/H$1</f>
        <v>6.4988652774912312E-5</v>
      </c>
      <c r="I13" s="59">
        <f>('CG-EM_ZS'!I13/1000)/I$1</f>
        <v>0</v>
      </c>
      <c r="J13" s="59">
        <f>('CG-EM_ZS'!J13/1000)/J$1</f>
        <v>0</v>
      </c>
      <c r="K13" s="59">
        <f>('CG-EM_ZS'!K13/1000)/K$1</f>
        <v>0</v>
      </c>
      <c r="L13" s="59">
        <f>('CG-EM_ZS'!L13/1000)/L$1</f>
        <v>0</v>
      </c>
      <c r="M13" s="59">
        <f>('CG-EM_ZS'!M13/1000)/M$1</f>
        <v>0</v>
      </c>
      <c r="N13" s="59">
        <f t="shared" si="0"/>
        <v>1.0092808576105287E-4</v>
      </c>
    </row>
    <row r="14" spans="1:14" s="59" customFormat="1" x14ac:dyDescent="0.2">
      <c r="A14" s="59" t="s">
        <v>19</v>
      </c>
      <c r="B14" s="60">
        <v>40664</v>
      </c>
      <c r="C14" s="59">
        <f>('CG-EM_ZS'!C14/1000)/C$1</f>
        <v>0</v>
      </c>
      <c r="D14" s="59">
        <f>('CG-EM_ZS'!D14/1000)/D$1</f>
        <v>5.0259674987435074E-7</v>
      </c>
      <c r="E14" s="59">
        <f>('CG-EM_ZS'!E14/1000)/E$1</f>
        <v>4.2814156410364636E-6</v>
      </c>
      <c r="F14" s="59">
        <f>('CG-EM_ZS'!F14/1000)/F$1</f>
        <v>1.9503315563645818E-7</v>
      </c>
      <c r="G14" s="59">
        <f>('CG-EM_ZS'!G14/1000)/G$1</f>
        <v>1.9788717386671535E-5</v>
      </c>
      <c r="H14" s="59">
        <f>('CG-EM_ZS'!H14/1000)/H$1</f>
        <v>0</v>
      </c>
      <c r="I14" s="59">
        <f>('CG-EM_ZS'!I14/1000)/I$1</f>
        <v>0</v>
      </c>
      <c r="J14" s="59">
        <f>('CG-EM_ZS'!J14/1000)/J$1</f>
        <v>0</v>
      </c>
      <c r="K14" s="59">
        <f>('CG-EM_ZS'!K14/1000)/K$1</f>
        <v>0</v>
      </c>
      <c r="L14" s="59">
        <f>('CG-EM_ZS'!L14/1000)/L$1</f>
        <v>0</v>
      </c>
      <c r="M14" s="59">
        <f>('CG-EM_ZS'!M14/1000)/M$1</f>
        <v>0</v>
      </c>
      <c r="N14" s="59">
        <f t="shared" si="0"/>
        <v>2.4767762933218807E-5</v>
      </c>
    </row>
    <row r="15" spans="1:14" s="59" customFormat="1" x14ac:dyDescent="0.2">
      <c r="A15" s="59" t="s">
        <v>14</v>
      </c>
      <c r="B15" s="60">
        <v>41395</v>
      </c>
      <c r="C15" s="59">
        <f>('CG-EM_ZS'!C15/1000)/C$1</f>
        <v>0</v>
      </c>
      <c r="D15" s="59">
        <f>('CG-EM_ZS'!D15/1000)/D$1</f>
        <v>6.1149271234712679E-6</v>
      </c>
      <c r="E15" s="59">
        <f>('CG-EM_ZS'!E15/1000)/E$1</f>
        <v>3.8593042398075175E-6</v>
      </c>
      <c r="F15" s="59">
        <f>('CG-EM_ZS'!F15/1000)/F$1</f>
        <v>3.8356520608503446E-6</v>
      </c>
      <c r="G15" s="59">
        <f>('CG-EM_ZS'!G15/1000)/G$1</f>
        <v>1.5526532103388437E-5</v>
      </c>
      <c r="H15" s="59">
        <f>('CG-EM_ZS'!H15/1000)/H$1</f>
        <v>1.3410356921807306E-6</v>
      </c>
      <c r="I15" s="59">
        <f>('CG-EM_ZS'!I15/1000)/I$1</f>
        <v>0</v>
      </c>
      <c r="J15" s="59">
        <f>('CG-EM_ZS'!J15/1000)/J$1</f>
        <v>0</v>
      </c>
      <c r="K15" s="59">
        <f>('CG-EM_ZS'!K15/1000)/K$1</f>
        <v>0</v>
      </c>
      <c r="L15" s="59">
        <f>('CG-EM_ZS'!L15/1000)/L$1</f>
        <v>0</v>
      </c>
      <c r="M15" s="59">
        <f>('CG-EM_ZS'!M15/1000)/M$1</f>
        <v>0</v>
      </c>
      <c r="N15" s="59">
        <f t="shared" si="0"/>
        <v>3.0677451219698302E-5</v>
      </c>
    </row>
    <row r="16" spans="1:14" s="59" customFormat="1" x14ac:dyDescent="0.2">
      <c r="A16" s="59" t="s">
        <v>15</v>
      </c>
      <c r="B16" s="60">
        <v>41395</v>
      </c>
      <c r="C16" s="59">
        <f>('CG-EM_ZS'!C16/1000)/C$1</f>
        <v>0</v>
      </c>
      <c r="D16" s="59">
        <f>('CG-EM_ZS'!D16/1000)/D$1</f>
        <v>1.482660412129335E-5</v>
      </c>
      <c r="E16" s="59">
        <f>('CG-EM_ZS'!E16/1000)/E$1</f>
        <v>2.4723667786266907E-6</v>
      </c>
      <c r="F16" s="59">
        <f>('CG-EM_ZS'!F16/1000)/F$1</f>
        <v>9.1015472630347176E-7</v>
      </c>
      <c r="G16" s="59">
        <f>('CG-EM_ZS'!G16/1000)/G$1</f>
        <v>2.8769750662160925E-5</v>
      </c>
      <c r="H16" s="59">
        <f>('CG-EM_ZS'!H16/1000)/H$1</f>
        <v>0</v>
      </c>
      <c r="I16" s="59">
        <f>('CG-EM_ZS'!I16/1000)/I$1</f>
        <v>0</v>
      </c>
      <c r="J16" s="59">
        <f>('CG-EM_ZS'!J16/1000)/J$1</f>
        <v>0</v>
      </c>
      <c r="K16" s="59">
        <f>('CG-EM_ZS'!K16/1000)/K$1</f>
        <v>0</v>
      </c>
      <c r="L16" s="59">
        <f>('CG-EM_ZS'!L16/1000)/L$1</f>
        <v>0</v>
      </c>
      <c r="M16" s="59">
        <f>('CG-EM_ZS'!M16/1000)/M$1</f>
        <v>0</v>
      </c>
      <c r="N16" s="59">
        <f t="shared" si="0"/>
        <v>4.6978876288384435E-5</v>
      </c>
    </row>
    <row r="17" spans="1:14" s="59" customFormat="1" x14ac:dyDescent="0.2">
      <c r="A17" s="59" t="s">
        <v>16</v>
      </c>
      <c r="B17" s="60">
        <v>41395</v>
      </c>
      <c r="C17" s="59">
        <f>('CG-EM_ZS'!C17/1000)/C$1</f>
        <v>9.8639455782312922E-6</v>
      </c>
      <c r="D17" s="59">
        <f>('CG-EM_ZS'!D17/1000)/D$1</f>
        <v>5.93064164851734E-5</v>
      </c>
      <c r="E17" s="59">
        <f>('CG-EM_ZS'!E17/1000)/E$1</f>
        <v>1.9296521199037586E-5</v>
      </c>
      <c r="F17" s="59">
        <f>('CG-EM_ZS'!F17/1000)/F$1</f>
        <v>6.2410609803666617E-6</v>
      </c>
      <c r="G17" s="59">
        <f>('CG-EM_ZS'!G17/1000)/G$1</f>
        <v>1.9332054677748349E-5</v>
      </c>
      <c r="H17" s="59">
        <f>('CG-EM_ZS'!H17/1000)/H$1</f>
        <v>4.1262636682484016E-7</v>
      </c>
      <c r="I17" s="59">
        <f>('CG-EM_ZS'!I17/1000)/I$1</f>
        <v>3.472030862496556E-6</v>
      </c>
      <c r="J17" s="59">
        <f>('CG-EM_ZS'!J17/1000)/J$1</f>
        <v>0</v>
      </c>
      <c r="K17" s="59">
        <f>('CG-EM_ZS'!K17/1000)/K$1</f>
        <v>0</v>
      </c>
      <c r="L17" s="59">
        <f>('CG-EM_ZS'!L17/1000)/L$1</f>
        <v>2.2044640396803529E-6</v>
      </c>
      <c r="M17" s="59">
        <f>('CG-EM_ZS'!M17/1000)/M$1</f>
        <v>0</v>
      </c>
      <c r="N17" s="59">
        <f t="shared" si="0"/>
        <v>1.2012912018955903E-4</v>
      </c>
    </row>
    <row r="18" spans="1:14" s="59" customFormat="1" x14ac:dyDescent="0.2">
      <c r="B18" s="60"/>
    </row>
    <row r="19" spans="1:14" s="59" customFormat="1" x14ac:dyDescent="0.2">
      <c r="A19" s="59" t="s">
        <v>17</v>
      </c>
      <c r="B19" s="60">
        <v>41395</v>
      </c>
      <c r="C19" s="59">
        <f>('CG-EM_ZS'!C19/1000)/C$1</f>
        <v>0</v>
      </c>
      <c r="D19" s="59">
        <f>('CG-EM_ZS'!D19/1000)/D$1</f>
        <v>1.1894789747026301E-5</v>
      </c>
      <c r="E19" s="59">
        <f>('CG-EM_ZS'!E19/1000)/E$1</f>
        <v>1.2603040408121423E-5</v>
      </c>
      <c r="F19" s="59">
        <f>('CG-EM_ZS'!F19/1000)/F$1</f>
        <v>1.6447796125341307E-5</v>
      </c>
      <c r="G19" s="59">
        <f>('CG-EM_ZS'!G19/1000)/G$1</f>
        <v>2.9454744725545713E-5</v>
      </c>
      <c r="H19" s="59">
        <f>('CG-EM_ZS'!H19/1000)/H$1</f>
        <v>0</v>
      </c>
      <c r="I19" s="59">
        <f>('CG-EM_ZS'!I19/1000)/I$1</f>
        <v>0</v>
      </c>
      <c r="J19" s="59">
        <f>('CG-EM_ZS'!J19/1000)/J$1</f>
        <v>0</v>
      </c>
      <c r="K19" s="59">
        <f>('CG-EM_ZS'!K19/1000)/K$1</f>
        <v>0</v>
      </c>
      <c r="L19" s="59">
        <f>('CG-EM_ZS'!L19/1000)/L$1</f>
        <v>0</v>
      </c>
      <c r="M19" s="59">
        <f>('CG-EM_ZS'!M19/1000)/M$1</f>
        <v>0</v>
      </c>
      <c r="N19" s="59">
        <f t="shared" ref="N19:N24" si="1">SUM(K19:M19,H19:J19,C19:G19)</f>
        <v>7.0400371006034749E-5</v>
      </c>
    </row>
    <row r="20" spans="1:14" s="59" customFormat="1" x14ac:dyDescent="0.2">
      <c r="A20" s="59" t="s">
        <v>18</v>
      </c>
      <c r="B20" s="60">
        <v>41395</v>
      </c>
      <c r="C20" s="59">
        <f>('CG-EM_ZS'!C20/1000)/C$1</f>
        <v>6.1224489795918367E-7</v>
      </c>
      <c r="D20" s="59">
        <f>('CG-EM_ZS'!D20/1000)/D$1</f>
        <v>2.1109063494722735E-5</v>
      </c>
      <c r="E20" s="59">
        <f>('CG-EM_ZS'!E20/1000)/E$1</f>
        <v>7.839211737109019E-6</v>
      </c>
      <c r="F20" s="59">
        <f>('CG-EM_ZS'!F20/1000)/F$1</f>
        <v>5.8509946690937456E-7</v>
      </c>
      <c r="G20" s="59">
        <f>('CG-EM_ZS'!G20/1000)/G$1</f>
        <v>2.0854263707492313E-5</v>
      </c>
      <c r="H20" s="59">
        <f>('CG-EM_ZS'!H20/1000)/H$1</f>
        <v>3.0946977511863004E-7</v>
      </c>
      <c r="I20" s="59">
        <f>('CG-EM_ZS'!I20/1000)/I$1</f>
        <v>0</v>
      </c>
      <c r="J20" s="59">
        <f>('CG-EM_ZS'!J20/1000)/J$1</f>
        <v>0</v>
      </c>
      <c r="K20" s="59">
        <f>('CG-EM_ZS'!K20/1000)/K$1</f>
        <v>0</v>
      </c>
      <c r="L20" s="59">
        <f>('CG-EM_ZS'!L20/1000)/L$1</f>
        <v>0</v>
      </c>
      <c r="M20" s="59">
        <f>('CG-EM_ZS'!M20/1000)/M$1</f>
        <v>0</v>
      </c>
      <c r="N20" s="59">
        <f t="shared" si="1"/>
        <v>5.1309353079311258E-5</v>
      </c>
    </row>
    <row r="21" spans="1:14" s="59" customFormat="1" x14ac:dyDescent="0.2">
      <c r="A21" s="59" t="s">
        <v>19</v>
      </c>
      <c r="B21" s="60">
        <v>41395</v>
      </c>
      <c r="C21" s="59">
        <f>('CG-EM_ZS'!C21/1000)/C$1</f>
        <v>0</v>
      </c>
      <c r="D21" s="59">
        <f>('CG-EM_ZS'!D21/1000)/D$1</f>
        <v>3.9370078740157482E-6</v>
      </c>
      <c r="E21" s="59">
        <f>('CG-EM_ZS'!E21/1000)/E$1</f>
        <v>2.5206080816242847E-5</v>
      </c>
      <c r="F21" s="59">
        <f>('CG-EM_ZS'!F21/1000)/F$1</f>
        <v>3.4455857495774283E-6</v>
      </c>
      <c r="G21" s="59">
        <f>('CG-EM_ZS'!G21/1000)/G$1</f>
        <v>9.8182482418485709E-5</v>
      </c>
      <c r="H21" s="59">
        <f>('CG-EM_ZS'!H21/1000)/H$1</f>
        <v>5.1578295853105018E-7</v>
      </c>
      <c r="I21" s="59">
        <f>('CG-EM_ZS'!I21/1000)/I$1</f>
        <v>0</v>
      </c>
      <c r="J21" s="59">
        <f>('CG-EM_ZS'!J21/1000)/J$1</f>
        <v>0</v>
      </c>
      <c r="K21" s="59">
        <f>('CG-EM_ZS'!K21/1000)/K$1</f>
        <v>0</v>
      </c>
      <c r="L21" s="59">
        <f>('CG-EM_ZS'!L21/1000)/L$1</f>
        <v>0</v>
      </c>
      <c r="M21" s="59">
        <f>('CG-EM_ZS'!M21/1000)/M$1</f>
        <v>0</v>
      </c>
      <c r="N21" s="59">
        <f t="shared" si="1"/>
        <v>1.3128693981685278E-4</v>
      </c>
    </row>
    <row r="22" spans="1:14" s="59" customFormat="1" x14ac:dyDescent="0.2">
      <c r="A22" s="59" t="s">
        <v>14</v>
      </c>
      <c r="B22" s="60">
        <v>41883</v>
      </c>
      <c r="C22" s="59">
        <f>('CG-EM_ZS'!C22/1000)/C$1</f>
        <v>0</v>
      </c>
      <c r="D22" s="59">
        <f>('CG-EM_ZS'!D22/1000)/D$1</f>
        <v>1.0051934997487016E-5</v>
      </c>
      <c r="E22" s="59">
        <f>('CG-EM_ZS'!E22/1000)/E$1</f>
        <v>4.7638286710124043E-6</v>
      </c>
      <c r="F22" s="59">
        <f>('CG-EM_ZS'!F22/1000)/F$1</f>
        <v>5.916005720972566E-6</v>
      </c>
      <c r="G22" s="59">
        <f>('CG-EM_ZS'!G22/1000)/G$1</f>
        <v>1.9027612871799554E-5</v>
      </c>
      <c r="H22" s="59">
        <f>('CG-EM_ZS'!H22/1000)/H$1</f>
        <v>1.5473488755931502E-6</v>
      </c>
      <c r="I22" s="59">
        <f>('CG-EM_ZS'!I22/1000)/I$1</f>
        <v>0</v>
      </c>
      <c r="J22" s="59">
        <f>('CG-EM_ZS'!J22/1000)/J$1</f>
        <v>0</v>
      </c>
      <c r="K22" s="59">
        <f>('CG-EM_ZS'!K22/1000)/K$1</f>
        <v>0</v>
      </c>
      <c r="L22" s="59">
        <f>('CG-EM_ZS'!L22/1000)/L$1</f>
        <v>0</v>
      </c>
      <c r="M22" s="59">
        <f>('CG-EM_ZS'!M22/1000)/M$1</f>
        <v>0</v>
      </c>
      <c r="N22" s="59">
        <f t="shared" si="1"/>
        <v>4.1306731136864688E-5</v>
      </c>
    </row>
    <row r="23" spans="1:14" s="59" customFormat="1" x14ac:dyDescent="0.2">
      <c r="A23" s="59" t="s">
        <v>15</v>
      </c>
      <c r="B23" s="60">
        <v>41883</v>
      </c>
      <c r="C23" s="59">
        <f>('CG-EM_ZS'!C23/1000)/C$1</f>
        <v>0</v>
      </c>
      <c r="D23" s="59">
        <f>('CG-EM_ZS'!D23/1000)/D$1</f>
        <v>7.4551851231362043E-6</v>
      </c>
      <c r="E23" s="59">
        <f>('CG-EM_ZS'!E23/1000)/E$1</f>
        <v>1.8693504911567662E-6</v>
      </c>
      <c r="F23" s="59">
        <f>('CG-EM_ZS'!F23/1000)/F$1</f>
        <v>1.3002210375763881E-7</v>
      </c>
      <c r="G23" s="59">
        <f>('CG-EM_ZS'!G23/1000)/G$1</f>
        <v>1.9788717386671535E-5</v>
      </c>
      <c r="H23" s="59">
        <f>('CG-EM_ZS'!H23/1000)/H$1</f>
        <v>2.3726016092428305E-6</v>
      </c>
      <c r="I23" s="59">
        <f>('CG-EM_ZS'!I23/1000)/I$1</f>
        <v>0</v>
      </c>
      <c r="J23" s="59">
        <f>('CG-EM_ZS'!J23/1000)/J$1</f>
        <v>0</v>
      </c>
      <c r="K23" s="59">
        <f>('CG-EM_ZS'!K23/1000)/K$1</f>
        <v>0</v>
      </c>
      <c r="L23" s="59">
        <f>('CG-EM_ZS'!L23/1000)/L$1</f>
        <v>0</v>
      </c>
      <c r="M23" s="59">
        <f>('CG-EM_ZS'!M23/1000)/M$1</f>
        <v>0</v>
      </c>
      <c r="N23" s="59">
        <f t="shared" si="1"/>
        <v>3.1615876713964977E-5</v>
      </c>
    </row>
    <row r="24" spans="1:14" s="59" customFormat="1" x14ac:dyDescent="0.2">
      <c r="A24" s="59" t="s">
        <v>16</v>
      </c>
      <c r="B24" s="60">
        <v>41883</v>
      </c>
      <c r="C24" s="59">
        <f>('CG-EM_ZS'!C24/1000)/C$1</f>
        <v>2.5170068027210886E-6</v>
      </c>
      <c r="D24" s="59">
        <f>('CG-EM_ZS'!D24/1000)/D$1</f>
        <v>2.17791924945552E-5</v>
      </c>
      <c r="E24" s="59">
        <f>('CG-EM_ZS'!E24/1000)/E$1</f>
        <v>2.1105570061447359E-5</v>
      </c>
      <c r="F24" s="59">
        <f>('CG-EM_ZS'!F24/1000)/F$1</f>
        <v>1.755298400728124E-5</v>
      </c>
      <c r="G24" s="59">
        <f>('CG-EM_ZS'!G24/1000)/G$1</f>
        <v>4.186074831795902E-5</v>
      </c>
      <c r="H24" s="59">
        <f>('CG-EM_ZS'!H24/1000)/H$1</f>
        <v>5.0546729936042924E-5</v>
      </c>
      <c r="I24" s="59">
        <f>('CG-EM_ZS'!I24/1000)/I$1</f>
        <v>0</v>
      </c>
      <c r="J24" s="59">
        <f>('CG-EM_ZS'!J24/1000)/J$1</f>
        <v>4.0816326530612243E-7</v>
      </c>
      <c r="K24" s="59">
        <f>('CG-EM_ZS'!K24/1000)/K$1</f>
        <v>0</v>
      </c>
      <c r="L24" s="59">
        <f>('CG-EM_ZS'!L24/1000)/L$1</f>
        <v>0</v>
      </c>
      <c r="M24" s="59">
        <f>('CG-EM_ZS'!M24/1000)/M$1</f>
        <v>1.0471204188481676E-6</v>
      </c>
      <c r="N24" s="59">
        <f t="shared" si="1"/>
        <v>1.5681751530416112E-4</v>
      </c>
    </row>
    <row r="25" spans="1:14" s="59" customFormat="1" x14ac:dyDescent="0.2">
      <c r="B25" s="60"/>
    </row>
    <row r="26" spans="1:14" s="59" customFormat="1" x14ac:dyDescent="0.2">
      <c r="A26" s="59" t="s">
        <v>17</v>
      </c>
      <c r="B26" s="60">
        <v>41883</v>
      </c>
      <c r="C26" s="59">
        <f>('CG-EM_ZS'!C26/1000)/C$1</f>
        <v>0</v>
      </c>
      <c r="D26" s="59">
        <f>('CG-EM_ZS'!D26/1000)/D$1</f>
        <v>8.3766124979058478E-6</v>
      </c>
      <c r="E26" s="59">
        <f>('CG-EM_ZS'!E26/1000)/E$1</f>
        <v>9.0452443120488688E-6</v>
      </c>
      <c r="F26" s="59">
        <f>('CG-EM_ZS'!F26/1000)/F$1</f>
        <v>5.0708620465479132E-6</v>
      </c>
      <c r="G26" s="59">
        <f>('CG-EM_ZS'!G26/1000)/G$1</f>
        <v>2.5116448990775411E-5</v>
      </c>
      <c r="H26" s="59">
        <f>('CG-EM_ZS'!H26/1000)/H$1</f>
        <v>1.0315659170621004E-7</v>
      </c>
      <c r="I26" s="59">
        <f>('CG-EM_ZS'!I26/1000)/I$1</f>
        <v>0</v>
      </c>
      <c r="J26" s="59">
        <f>('CG-EM_ZS'!J26/1000)/J$1</f>
        <v>0</v>
      </c>
      <c r="K26" s="59">
        <f>('CG-EM_ZS'!K26/1000)/K$1</f>
        <v>0</v>
      </c>
      <c r="L26" s="59">
        <f>('CG-EM_ZS'!L26/1000)/L$1</f>
        <v>0</v>
      </c>
      <c r="M26" s="59">
        <f>('CG-EM_ZS'!M26/1000)/M$1</f>
        <v>0</v>
      </c>
      <c r="N26" s="59">
        <f>SUM(K26:M26,H26:J26,C26:G26)</f>
        <v>4.7712324438984243E-5</v>
      </c>
    </row>
    <row r="27" spans="1:14" s="59" customFormat="1" x14ac:dyDescent="0.2">
      <c r="A27" s="59" t="s">
        <v>18</v>
      </c>
      <c r="B27" s="60">
        <v>41883</v>
      </c>
      <c r="C27" s="59">
        <f>('CG-EM_ZS'!C27/1000)/C$1</f>
        <v>4.0816326530612243E-7</v>
      </c>
      <c r="D27" s="59">
        <f>('CG-EM_ZS'!D27/1000)/D$1</f>
        <v>7.5389512481152616E-7</v>
      </c>
      <c r="E27" s="59">
        <f>('CG-EM_ZS'!E27/1000)/E$1</f>
        <v>7.2361954496390942E-7</v>
      </c>
      <c r="F27" s="59">
        <f>('CG-EM_ZS'!F27/1000)/F$1</f>
        <v>1.3002210375763881E-7</v>
      </c>
      <c r="G27" s="59">
        <f>('CG-EM_ZS'!G27/1000)/G$1</f>
        <v>1.7505403842055592E-6</v>
      </c>
      <c r="H27" s="59">
        <f>('CG-EM_ZS'!H27/1000)/H$1</f>
        <v>4.8483598101918717E-5</v>
      </c>
      <c r="I27" s="59">
        <f>('CG-EM_ZS'!I27/1000)/I$1</f>
        <v>0</v>
      </c>
      <c r="J27" s="59">
        <f>('CG-EM_ZS'!J27/1000)/J$1</f>
        <v>0</v>
      </c>
      <c r="K27" s="59">
        <f>('CG-EM_ZS'!K27/1000)/K$1</f>
        <v>3.0946977511863004E-7</v>
      </c>
      <c r="L27" s="59">
        <f>('CG-EM_ZS'!L27/1000)/L$1</f>
        <v>0</v>
      </c>
      <c r="M27" s="59">
        <f>('CG-EM_ZS'!M27/1000)/M$1</f>
        <v>0</v>
      </c>
      <c r="N27" s="59">
        <f>SUM(K27:M27,H27:J27,C27:G27)</f>
        <v>5.2559308300082101E-5</v>
      </c>
    </row>
    <row r="28" spans="1:14" s="59" customFormat="1" x14ac:dyDescent="0.2">
      <c r="A28" s="59" t="s">
        <v>19</v>
      </c>
      <c r="B28" s="60">
        <v>41883</v>
      </c>
      <c r="C28" s="59">
        <f>('CG-EM_ZS'!C28/1000)/C$1</f>
        <v>0</v>
      </c>
      <c r="D28" s="59">
        <f>('CG-EM_ZS'!D28/1000)/D$1</f>
        <v>2.512983749371754E-6</v>
      </c>
      <c r="E28" s="59">
        <f>('CG-EM_ZS'!E28/1000)/E$1</f>
        <v>1.3266358324338342E-5</v>
      </c>
      <c r="F28" s="59">
        <f>('CG-EM_ZS'!F28/1000)/F$1</f>
        <v>1.6252762969704852E-6</v>
      </c>
      <c r="G28" s="59">
        <f>('CG-EM_ZS'!G28/1000)/G$1</f>
        <v>5.0994002496422807E-5</v>
      </c>
      <c r="H28" s="59">
        <f>('CG-EM_ZS'!H28/1000)/H$1</f>
        <v>3.0946977511863004E-7</v>
      </c>
      <c r="I28" s="59">
        <f>('CG-EM_ZS'!I28/1000)/I$1</f>
        <v>0</v>
      </c>
      <c r="J28" s="59">
        <f>('CG-EM_ZS'!J28/1000)/J$1</f>
        <v>0</v>
      </c>
      <c r="K28" s="59">
        <f>('CG-EM_ZS'!K28/1000)/K$1</f>
        <v>0</v>
      </c>
      <c r="L28" s="59">
        <f>('CG-EM_ZS'!L28/1000)/L$1</f>
        <v>0</v>
      </c>
      <c r="M28" s="59">
        <f>('CG-EM_ZS'!M28/1000)/M$1</f>
        <v>0</v>
      </c>
      <c r="N28" s="59">
        <f>SUM(K28:M28,H28:J28,C28:G28)</f>
        <v>6.870809064222202E-5</v>
      </c>
    </row>
    <row r="30" spans="1:14" ht="15" thickBot="1" x14ac:dyDescent="0.25"/>
    <row r="31" spans="1:14" s="73" customFormat="1" ht="15.75" thickBot="1" x14ac:dyDescent="0.3">
      <c r="A31" s="71" t="s">
        <v>23</v>
      </c>
      <c r="B31" s="69" t="s">
        <v>24</v>
      </c>
      <c r="C31" s="18">
        <v>125</v>
      </c>
      <c r="D31" s="72">
        <v>7950</v>
      </c>
      <c r="E31" s="72">
        <v>150</v>
      </c>
      <c r="F31" s="72">
        <v>785</v>
      </c>
      <c r="G31" s="72">
        <v>1000</v>
      </c>
      <c r="H31" s="72">
        <v>3500</v>
      </c>
      <c r="I31" s="73">
        <v>49</v>
      </c>
      <c r="J31" s="73">
        <v>156</v>
      </c>
      <c r="K31" s="73">
        <f>0.63*1000*10</f>
        <v>6300</v>
      </c>
      <c r="L31" s="73">
        <v>6.01</v>
      </c>
      <c r="M31" s="73">
        <v>18</v>
      </c>
    </row>
    <row r="32" spans="1:14" ht="15" x14ac:dyDescent="0.25">
      <c r="B32" s="70"/>
      <c r="C32" s="74"/>
      <c r="D32" s="74"/>
      <c r="F32" s="75"/>
      <c r="G32" s="74"/>
      <c r="H32" s="74"/>
    </row>
    <row r="33" spans="1:24" x14ac:dyDescent="0.2">
      <c r="A33" s="61"/>
      <c r="B33" s="61"/>
      <c r="C33" s="74"/>
      <c r="D33" s="74"/>
      <c r="E33" s="74"/>
      <c r="F33" s="74"/>
      <c r="G33" s="74"/>
      <c r="H33" s="74"/>
    </row>
    <row r="35" spans="1:24" s="59" customFormat="1" x14ac:dyDescent="0.2">
      <c r="A35" s="59" t="s">
        <v>13</v>
      </c>
      <c r="B35" s="60">
        <v>39264</v>
      </c>
      <c r="C35" s="59">
        <f>('CG-EM_ZS'!C35/1000)/C$1</f>
        <v>0</v>
      </c>
      <c r="D35" s="59">
        <f>('CG-EM_ZS'!D35/1000)/D$1</f>
        <v>4.1883062489529237E-7</v>
      </c>
      <c r="E35" s="59">
        <f>('CG-EM_ZS'!E35/1000)/E$1</f>
        <v>4.2211140122894725E-7</v>
      </c>
      <c r="F35" s="59">
        <f>('CG-EM_ZS'!F35/1000)/F$1</f>
        <v>1.3002210375763881E-7</v>
      </c>
      <c r="G35" s="59">
        <f>('CG-EM_ZS'!G35/1000)/G$1</f>
        <v>2.2833135446159465E-6</v>
      </c>
      <c r="H35" s="59">
        <f>('CG-EM_ZS'!H35/1000)/H$1</f>
        <v>0</v>
      </c>
      <c r="I35" s="59">
        <f>('CG-EM_ZS'!I35/1000)/I$1</f>
        <v>0</v>
      </c>
      <c r="J35" s="59">
        <f>('CG-EM_ZS'!J35/1000)/J$1</f>
        <v>0</v>
      </c>
      <c r="K35" s="59">
        <f>('CG-EM_ZS'!K35/1000)/K$1</f>
        <v>0</v>
      </c>
      <c r="L35" s="59">
        <f>('CG-EM_ZS'!L35/1000)/L$1</f>
        <v>0</v>
      </c>
      <c r="M35" s="59">
        <f>('CG-EM_ZS'!M35/1000)/M$1</f>
        <v>0</v>
      </c>
      <c r="N35" s="59">
        <f>SUM(K35:M35,H35:J35,C35:G35)</f>
        <v>3.254277674497825E-6</v>
      </c>
      <c r="X35" s="65"/>
    </row>
    <row r="36" spans="1:24" s="59" customFormat="1" x14ac:dyDescent="0.2">
      <c r="A36" s="59" t="s">
        <v>13</v>
      </c>
      <c r="B36" s="60">
        <v>40664</v>
      </c>
      <c r="C36" s="59">
        <f>('CG-EM_ZS'!C36/1000)/C$1</f>
        <v>0</v>
      </c>
      <c r="D36" s="59">
        <f>('CG-EM_ZS'!D36/1000)/D$1</f>
        <v>5.0259674987435074E-7</v>
      </c>
      <c r="E36" s="59">
        <f>('CG-EM_ZS'!E36/1000)/E$1</f>
        <v>4.8241302997593968E-7</v>
      </c>
      <c r="F36" s="59">
        <f>('CG-EM_ZS'!F36/1000)/F$1</f>
        <v>1.3002210375763881E-7</v>
      </c>
      <c r="G36" s="59">
        <f>('CG-EM_ZS'!G36/1000)/G$1</f>
        <v>2.3594239961031449E-6</v>
      </c>
      <c r="H36" s="59">
        <f>('CG-EM_ZS'!H36/1000)/H$1</f>
        <v>0</v>
      </c>
      <c r="I36" s="59">
        <f>('CG-EM_ZS'!I36/1000)/I$1</f>
        <v>0</v>
      </c>
      <c r="J36" s="59">
        <f>('CG-EM_ZS'!J36/1000)/J$1</f>
        <v>0</v>
      </c>
      <c r="K36" s="59">
        <f>('CG-EM_ZS'!K36/1000)/K$1</f>
        <v>0</v>
      </c>
      <c r="L36" s="59">
        <f>('CG-EM_ZS'!L36/1000)/L$1</f>
        <v>0</v>
      </c>
      <c r="M36" s="59">
        <f>('CG-EM_ZS'!M36/1000)/M$1</f>
        <v>0</v>
      </c>
      <c r="N36" s="59">
        <f>SUM(K36:M36,H36:J36,C36:G36)</f>
        <v>3.4744558797110741E-6</v>
      </c>
      <c r="X36" s="65"/>
    </row>
    <row r="37" spans="1:24" s="59" customFormat="1" x14ac:dyDescent="0.2">
      <c r="A37" s="59" t="s">
        <v>13</v>
      </c>
      <c r="B37" s="60">
        <v>41395</v>
      </c>
      <c r="C37" s="59">
        <f>('CG-EM_ZS'!C37/1000)/C$1</f>
        <v>0</v>
      </c>
      <c r="D37" s="59">
        <f>('CG-EM_ZS'!D37/1000)/D$1</f>
        <v>6.7012899983246779E-7</v>
      </c>
      <c r="E37" s="59">
        <f>('CG-EM_ZS'!E37/1000)/E$1</f>
        <v>7.8392117371090201E-7</v>
      </c>
      <c r="F37" s="59">
        <f>('CG-EM_ZS'!F37/1000)/F$1</f>
        <v>1.3002210375763881E-7</v>
      </c>
      <c r="G37" s="59">
        <f>('CG-EM_ZS'!G37/1000)/G$1</f>
        <v>3.1966389624623251E-6</v>
      </c>
      <c r="H37" s="59">
        <f>('CG-EM_ZS'!H37/1000)/H$1</f>
        <v>6.1893955023726009E-7</v>
      </c>
      <c r="I37" s="59">
        <f>('CG-EM_ZS'!I37/1000)/I$1</f>
        <v>0</v>
      </c>
      <c r="J37" s="59">
        <f>('CG-EM_ZS'!J37/1000)/J$1</f>
        <v>0</v>
      </c>
      <c r="K37" s="59">
        <f>('CG-EM_ZS'!K37/1000)/K$1</f>
        <v>0</v>
      </c>
      <c r="L37" s="59">
        <f>('CG-EM_ZS'!L37/1000)/L$1</f>
        <v>0</v>
      </c>
      <c r="M37" s="59">
        <f>('CG-EM_ZS'!M37/1000)/M$1</f>
        <v>0</v>
      </c>
      <c r="N37" s="59">
        <f>SUM(K37:M37,H37:J37,C37:G37)</f>
        <v>5.3996507900005935E-6</v>
      </c>
      <c r="X37" s="65"/>
    </row>
    <row r="38" spans="1:24" s="59" customFormat="1" x14ac:dyDescent="0.2">
      <c r="A38" s="59" t="s">
        <v>13</v>
      </c>
      <c r="B38" s="60">
        <v>41883</v>
      </c>
      <c r="C38" s="59">
        <f>('CG-EM_ZS'!C38/1000)/C$1</f>
        <v>0</v>
      </c>
      <c r="D38" s="59">
        <f>('CG-EM_ZS'!D38/1000)/D$1</f>
        <v>5.8636287485340932E-7</v>
      </c>
      <c r="E38" s="59">
        <f>('CG-EM_ZS'!E38/1000)/E$1</f>
        <v>3.0150814373496227E-7</v>
      </c>
      <c r="F38" s="59">
        <f>('CG-EM_ZS'!F38/1000)/F$1</f>
        <v>6.5011051878819406E-8</v>
      </c>
      <c r="G38" s="59">
        <f>('CG-EM_ZS'!G38/1000)/G$1</f>
        <v>1.2938776752823699E-6</v>
      </c>
      <c r="H38" s="59">
        <f>('CG-EM_ZS'!H38/1000)/H$1</f>
        <v>2.0631318341242008E-7</v>
      </c>
      <c r="I38" s="59">
        <f>('CG-EM_ZS'!I38/1000)/I$1</f>
        <v>0</v>
      </c>
      <c r="J38" s="59">
        <f>('CG-EM_ZS'!J38/1000)/J$1</f>
        <v>0</v>
      </c>
      <c r="K38" s="59">
        <f>('CG-EM_ZS'!K38/1000)/K$1</f>
        <v>0</v>
      </c>
      <c r="L38" s="59">
        <f>('CG-EM_ZS'!L38/1000)/L$1</f>
        <v>0</v>
      </c>
      <c r="M38" s="59">
        <f>('CG-EM_ZS'!M38/1000)/M$1</f>
        <v>0</v>
      </c>
      <c r="N38" s="59">
        <f>SUM(K38:M38,H38:J38,C38:G38)</f>
        <v>2.4530729291619809E-6</v>
      </c>
    </row>
    <row r="39" spans="1:24" x14ac:dyDescent="0.2">
      <c r="I39" s="59"/>
      <c r="J39" s="59"/>
      <c r="K39" s="59"/>
      <c r="L39" s="59"/>
      <c r="M39" s="59"/>
      <c r="N39" s="59"/>
    </row>
    <row r="40" spans="1:24" x14ac:dyDescent="0.2">
      <c r="I40" s="59"/>
      <c r="J40" s="59"/>
      <c r="K40" s="59"/>
      <c r="L40" s="59"/>
      <c r="M40" s="59"/>
      <c r="N40" s="59"/>
    </row>
    <row r="41" spans="1:24" x14ac:dyDescent="0.2">
      <c r="I41" s="59"/>
      <c r="J41" s="59"/>
      <c r="K41" s="59"/>
      <c r="L41" s="59"/>
      <c r="M41" s="59"/>
      <c r="N41" s="59"/>
    </row>
    <row r="42" spans="1:24" x14ac:dyDescent="0.2">
      <c r="A42" s="59" t="s">
        <v>20</v>
      </c>
      <c r="B42" s="60">
        <v>39264</v>
      </c>
      <c r="C42" s="59">
        <f>('CG-EM_ZS'!C42/1000)/C$1</f>
        <v>0</v>
      </c>
      <c r="D42" s="59">
        <f>('CG-EM_ZS'!D42/1000)/D$1</f>
        <v>1.7590886245602279E-6</v>
      </c>
      <c r="E42" s="59">
        <f>('CG-EM_ZS'!E42/1000)/E$1</f>
        <v>6.0301628746992455E-7</v>
      </c>
      <c r="F42" s="59">
        <f>('CG-EM_ZS'!F42/1000)/F$1</f>
        <v>1.9503315563645818E-7</v>
      </c>
      <c r="G42" s="59">
        <f>('CG-EM_ZS'!G42/1000)/G$1</f>
        <v>4.1860748317959021E-6</v>
      </c>
      <c r="H42" s="59">
        <f>('CG-EM_ZS'!H42/1000)/H$1</f>
        <v>0</v>
      </c>
      <c r="I42" s="59">
        <f>('CG-EM_ZS'!I42/1000)/I$1</f>
        <v>0</v>
      </c>
      <c r="J42" s="59">
        <f>('CG-EM_ZS'!J42/1000)/J$1</f>
        <v>0</v>
      </c>
      <c r="K42" s="59">
        <f>('CG-EM_ZS'!K42/1000)/K$1</f>
        <v>0</v>
      </c>
      <c r="L42" s="59">
        <f>('CG-EM_ZS'!L42/1000)/L$1</f>
        <v>0</v>
      </c>
      <c r="M42" s="59">
        <f>('CG-EM_ZS'!M42/1000)/M$1</f>
        <v>0</v>
      </c>
      <c r="N42" s="59">
        <f>SUM(K42:M42,H42:J42,C42:G42)</f>
        <v>6.7432128994625126E-6</v>
      </c>
    </row>
    <row r="43" spans="1:24" x14ac:dyDescent="0.2">
      <c r="A43" s="59" t="s">
        <v>20</v>
      </c>
      <c r="B43" s="60">
        <v>40664</v>
      </c>
      <c r="C43" s="59">
        <f>('CG-EM_ZS'!C43/1000)/C$1</f>
        <v>0</v>
      </c>
      <c r="D43" s="59">
        <f>('CG-EM_ZS'!D43/1000)/D$1</f>
        <v>3.350644999162339E-6</v>
      </c>
      <c r="E43" s="59">
        <f>('CG-EM_ZS'!E43/1000)/E$1</f>
        <v>6.6331791621691704E-7</v>
      </c>
      <c r="F43" s="59">
        <f>('CG-EM_ZS'!F43/1000)/F$1</f>
        <v>7.151215706670134E-7</v>
      </c>
      <c r="G43" s="59">
        <f>('CG-EM_ZS'!G43/1000)/G$1</f>
        <v>2.1310926416415502E-5</v>
      </c>
      <c r="H43" s="59">
        <f>('CG-EM_ZS'!H43/1000)/H$1</f>
        <v>3.3010109345987213E-6</v>
      </c>
      <c r="I43" s="59">
        <f>('CG-EM_ZS'!I43/1000)/I$1</f>
        <v>0</v>
      </c>
      <c r="J43" s="59">
        <f>('CG-EM_ZS'!J43/1000)/J$1</f>
        <v>0</v>
      </c>
      <c r="K43" s="59">
        <f>('CG-EM_ZS'!K43/1000)/K$1</f>
        <v>0</v>
      </c>
      <c r="L43" s="59">
        <f>('CG-EM_ZS'!L43/1000)/L$1</f>
        <v>0</v>
      </c>
      <c r="M43" s="59">
        <f>('CG-EM_ZS'!M43/1000)/M$1</f>
        <v>0</v>
      </c>
      <c r="N43" s="59">
        <f>SUM(K43:M43,H43:J43,C43:G43)</f>
        <v>2.9341021837060493E-5</v>
      </c>
    </row>
    <row r="44" spans="1:24" x14ac:dyDescent="0.2">
      <c r="A44" s="59" t="s">
        <v>20</v>
      </c>
      <c r="B44" s="60">
        <v>41395</v>
      </c>
      <c r="C44" s="59">
        <f>('CG-EM_ZS'!C44/1000)/C$1</f>
        <v>0</v>
      </c>
      <c r="D44" s="59">
        <f>('CG-EM_ZS'!D44/1000)/D$1</f>
        <v>2.7642821243089298E-6</v>
      </c>
      <c r="E44" s="59">
        <f>('CG-EM_ZS'!E44/1000)/E$1</f>
        <v>3.2562879523375926E-6</v>
      </c>
      <c r="F44" s="59">
        <f>('CG-EM_ZS'!F44/1000)/F$1</f>
        <v>5.2008841503055525E-7</v>
      </c>
      <c r="G44" s="59">
        <f>('CG-EM_ZS'!G44/1000)/G$1</f>
        <v>1.4765427588516454E-5</v>
      </c>
      <c r="H44" s="59">
        <f>('CG-EM_ZS'!H44/1000)/H$1</f>
        <v>1.2378791004745202E-6</v>
      </c>
      <c r="I44" s="59">
        <f>('CG-EM_ZS'!I44/1000)/I$1</f>
        <v>0</v>
      </c>
      <c r="J44" s="59">
        <f>('CG-EM_ZS'!J44/1000)/J$1</f>
        <v>0</v>
      </c>
      <c r="K44" s="59">
        <f>('CG-EM_ZS'!K44/1000)/K$1</f>
        <v>0</v>
      </c>
      <c r="L44" s="59">
        <f>('CG-EM_ZS'!L44/1000)/L$1</f>
        <v>0</v>
      </c>
      <c r="M44" s="59">
        <f>('CG-EM_ZS'!M44/1000)/M$1</f>
        <v>0</v>
      </c>
      <c r="N44" s="59">
        <f>SUM(K44:M44,H44:J44,C44:G44)</f>
        <v>2.2543965180668052E-5</v>
      </c>
    </row>
    <row r="45" spans="1:24" x14ac:dyDescent="0.2">
      <c r="A45" s="59" t="s">
        <v>20</v>
      </c>
      <c r="B45" s="60">
        <v>41883</v>
      </c>
      <c r="C45" s="59">
        <f>('CG-EM_ZS'!C45/1000)/C$1</f>
        <v>0</v>
      </c>
      <c r="D45" s="59">
        <f>('CG-EM_ZS'!D45/1000)/D$1</f>
        <v>8.3766124979058474E-7</v>
      </c>
      <c r="E45" s="59">
        <f>('CG-EM_ZS'!E45/1000)/E$1</f>
        <v>1.2663342036868416E-6</v>
      </c>
      <c r="F45" s="59">
        <f>('CG-EM_ZS'!F45/1000)/F$1</f>
        <v>1.3002210375763881E-7</v>
      </c>
      <c r="G45" s="59">
        <f>('CG-EM_ZS'!G45/1000)/G$1</f>
        <v>4.262185283283101E-6</v>
      </c>
      <c r="H45" s="59">
        <f>('CG-EM_ZS'!H45/1000)/H$1</f>
        <v>6.1893955023726009E-7</v>
      </c>
      <c r="I45" s="59">
        <f>('CG-EM_ZS'!I45/1000)/I$1</f>
        <v>0</v>
      </c>
      <c r="J45" s="59">
        <f>('CG-EM_ZS'!J45/1000)/J$1</f>
        <v>0</v>
      </c>
      <c r="K45" s="59">
        <f>('CG-EM_ZS'!K45/1000)/K$1</f>
        <v>0</v>
      </c>
      <c r="L45" s="59">
        <f>('CG-EM_ZS'!L45/1000)/L$1</f>
        <v>0</v>
      </c>
      <c r="M45" s="59">
        <f>('CG-EM_ZS'!M45/1000)/M$1</f>
        <v>0</v>
      </c>
      <c r="N45" s="59">
        <f>SUM(K45:M45,H45:J45,C45:G45)</f>
        <v>7.115142390755426E-6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workbookViewId="0">
      <selection activeCell="A2" sqref="A2"/>
    </sheetView>
  </sheetViews>
  <sheetFormatPr baseColWidth="10" defaultColWidth="11.42578125" defaultRowHeight="14.25" x14ac:dyDescent="0.2"/>
  <cols>
    <col min="1" max="1" width="11.42578125" style="59" customWidth="1"/>
    <col min="2" max="2" width="13.42578125" style="60" bestFit="1" customWidth="1"/>
    <col min="3" max="3" width="29.7109375" style="59" bestFit="1" customWidth="1"/>
    <col min="4" max="4" width="14.140625" style="59" bestFit="1" customWidth="1"/>
    <col min="5" max="5" width="16.85546875" style="59" bestFit="1" customWidth="1"/>
    <col min="6" max="6" width="25.42578125" style="59" bestFit="1" customWidth="1"/>
    <col min="7" max="7" width="15.7109375" style="59" bestFit="1" customWidth="1"/>
    <col min="8" max="8" width="29.140625" style="59" bestFit="1" customWidth="1"/>
    <col min="9" max="9" width="26.42578125" style="61" bestFit="1" customWidth="1"/>
    <col min="10" max="10" width="24.5703125" style="61" bestFit="1" customWidth="1"/>
    <col min="11" max="11" width="23.7109375" style="61" bestFit="1" customWidth="1"/>
    <col min="12" max="12" width="25" style="61" bestFit="1" customWidth="1"/>
    <col min="13" max="13" width="26.42578125" style="61" bestFit="1" customWidth="1"/>
    <col min="14" max="221" width="9.140625" style="61" customWidth="1"/>
    <col min="222" max="16384" width="11.42578125" style="61"/>
  </cols>
  <sheetData>
    <row r="1" spans="1:13" s="62" customFormat="1" ht="15" x14ac:dyDescent="0.2">
      <c r="A1" s="62" t="s">
        <v>36</v>
      </c>
      <c r="B1" s="63" t="s">
        <v>1</v>
      </c>
      <c r="C1" s="64" t="s">
        <v>4</v>
      </c>
      <c r="D1" s="64" t="s">
        <v>5</v>
      </c>
      <c r="E1" s="64" t="s">
        <v>6</v>
      </c>
      <c r="F1" s="64" t="s">
        <v>7</v>
      </c>
      <c r="G1" s="64" t="s">
        <v>8</v>
      </c>
      <c r="H1" s="64" t="s">
        <v>9</v>
      </c>
      <c r="I1" s="64" t="s">
        <v>2</v>
      </c>
      <c r="J1" s="64" t="s">
        <v>3</v>
      </c>
      <c r="K1" s="64" t="s">
        <v>10</v>
      </c>
      <c r="L1" s="62" t="s">
        <v>11</v>
      </c>
      <c r="M1" s="64" t="s">
        <v>12</v>
      </c>
    </row>
    <row r="2" spans="1:13" s="59" customFormat="1" x14ac:dyDescent="0.2">
      <c r="A2" s="59" t="s">
        <v>14</v>
      </c>
      <c r="B2" s="60">
        <v>39264</v>
      </c>
      <c r="C2" s="76">
        <f>((molaritat!C3/molaritat!$N3)*molaritat!C$31)</f>
        <v>0</v>
      </c>
      <c r="D2" s="76">
        <f>((molaritat!D3/molaritat!$N3)*molaritat!D$31)</f>
        <v>1187.8744794582526</v>
      </c>
      <c r="E2" s="76">
        <f>((molaritat!E3/molaritat!$N3)*molaritat!E$31)</f>
        <v>18.94049075967872</v>
      </c>
      <c r="F2" s="76">
        <f>((molaritat!F3/molaritat!$N3)*molaritat!F$31)</f>
        <v>197.89463291690899</v>
      </c>
      <c r="G2" s="76">
        <f>((molaritat!G3/molaritat!$N3)*molaritat!G$31)</f>
        <v>472.21681430587853</v>
      </c>
      <c r="H2" s="76">
        <f>((molaritat!H3/molaritat!$N3)*molaritat!H$31)</f>
        <v>0</v>
      </c>
      <c r="I2" s="76">
        <f>((molaritat!I3/molaritat!$N3)*molaritat!I$31)</f>
        <v>0</v>
      </c>
      <c r="J2" s="76">
        <f>((molaritat!J3/molaritat!$N3)*molaritat!J$31)</f>
        <v>0</v>
      </c>
      <c r="K2" s="76">
        <f>((molaritat!K3/molaritat!$N3)*molaritat!K$31)</f>
        <v>0</v>
      </c>
      <c r="L2" s="76">
        <f>((molaritat!L3/molaritat!$N3)*molaritat!L$31)</f>
        <v>0</v>
      </c>
      <c r="M2" s="76">
        <f>((molaritat!M3/molaritat!$N3)*molaritat!M$31)</f>
        <v>0</v>
      </c>
    </row>
    <row r="3" spans="1:13" s="59" customFormat="1" x14ac:dyDescent="0.2">
      <c r="A3" s="59" t="s">
        <v>15</v>
      </c>
      <c r="B3" s="60">
        <v>39264</v>
      </c>
      <c r="C3" s="76">
        <f>((molaritat!C4/molaritat!$N4)*molaritat!C$31)</f>
        <v>0</v>
      </c>
      <c r="D3" s="76">
        <f>((molaritat!D4/molaritat!$N4)*molaritat!D$31)</f>
        <v>1932.880766206393</v>
      </c>
      <c r="E3" s="76">
        <f>((molaritat!E4/molaritat!$N4)*molaritat!E$31)</f>
        <v>4.9881948884069036</v>
      </c>
      <c r="F3" s="76">
        <f>((molaritat!F4/molaritat!$N4)*molaritat!F$31)</f>
        <v>4.443729502695617</v>
      </c>
      <c r="G3" s="76">
        <f>((molaritat!G4/molaritat!$N4)*molaritat!G$31)</f>
        <v>717.9549093697683</v>
      </c>
      <c r="H3" s="76">
        <f>((molaritat!H4/molaritat!$N4)*molaritat!H$31)</f>
        <v>0</v>
      </c>
      <c r="I3" s="76">
        <f>((molaritat!I4/molaritat!$N4)*molaritat!I$31)</f>
        <v>0</v>
      </c>
      <c r="J3" s="76">
        <f>((molaritat!J4/molaritat!$N4)*molaritat!J$31)</f>
        <v>0</v>
      </c>
      <c r="K3" s="76">
        <f>((molaritat!K4/molaritat!$N4)*molaritat!K$31)</f>
        <v>0</v>
      </c>
      <c r="L3" s="76">
        <f>((molaritat!L4/molaritat!$N4)*molaritat!L$31)</f>
        <v>0</v>
      </c>
      <c r="M3" s="76">
        <f>((molaritat!M4/molaritat!$N4)*molaritat!M$31)</f>
        <v>0</v>
      </c>
    </row>
    <row r="4" spans="1:13" s="59" customFormat="1" x14ac:dyDescent="0.2">
      <c r="A4" s="59" t="s">
        <v>16</v>
      </c>
      <c r="B4" s="60">
        <v>39264</v>
      </c>
      <c r="C4" s="76">
        <f>((molaritat!C5/molaritat!$N5)*molaritat!C$31)</f>
        <v>0.86790275559907648</v>
      </c>
      <c r="D4" s="76">
        <f>((molaritat!D5/molaritat!$N5)*molaritat!D$31)</f>
        <v>2815.8784294660468</v>
      </c>
      <c r="E4" s="76">
        <f>((molaritat!E5/molaritat!$N5)*molaritat!E$31)</f>
        <v>8.5726285701355405</v>
      </c>
      <c r="F4" s="76">
        <f>((molaritat!F5/molaritat!$N5)*molaritat!F$31)</f>
        <v>183.23711184709418</v>
      </c>
      <c r="G4" s="76">
        <f>((molaritat!G5/molaritat!$N5)*molaritat!G$31)</f>
        <v>346.79647052205314</v>
      </c>
      <c r="H4" s="76">
        <f>((molaritat!H5/molaritat!$N5)*molaritat!H$31)</f>
        <v>0</v>
      </c>
      <c r="I4" s="76">
        <f>((molaritat!I5/molaritat!$N5)*molaritat!I$31)</f>
        <v>0</v>
      </c>
      <c r="J4" s="76">
        <f>((molaritat!J5/molaritat!$N5)*molaritat!J$31)</f>
        <v>0.2321019940687816</v>
      </c>
      <c r="K4" s="76">
        <f>((molaritat!K5/molaritat!$N5)*molaritat!K$31)</f>
        <v>0</v>
      </c>
      <c r="L4" s="76">
        <f>((molaritat!L5/molaritat!$N5)*molaritat!L$31)</f>
        <v>0</v>
      </c>
      <c r="M4" s="76">
        <f>((molaritat!M5/molaritat!$N5)*molaritat!M$31)</f>
        <v>0</v>
      </c>
    </row>
    <row r="5" spans="1:13" s="59" customFormat="1" x14ac:dyDescent="0.2">
      <c r="A5" s="59" t="s">
        <v>17</v>
      </c>
      <c r="B5" s="60">
        <v>39264</v>
      </c>
      <c r="C5" s="76">
        <f>((molaritat!C6/molaritat!$N6)*molaritat!C$31)</f>
        <v>0</v>
      </c>
      <c r="D5" s="76">
        <f>((molaritat!D6/molaritat!$N6)*molaritat!D$31)</f>
        <v>1865.2770427884868</v>
      </c>
      <c r="E5" s="76">
        <f>((molaritat!E6/molaritat!$N6)*molaritat!E$31)</f>
        <v>19.488783916140374</v>
      </c>
      <c r="F5" s="76">
        <f>((molaritat!F6/molaritat!$N6)*molaritat!F$31)</f>
        <v>131.94791574488443</v>
      </c>
      <c r="G5" s="76">
        <f>((molaritat!G6/molaritat!$N6)*molaritat!G$31)</f>
        <v>467.36221390188462</v>
      </c>
      <c r="H5" s="76">
        <f>((molaritat!H6/molaritat!$N6)*molaritat!H$31)</f>
        <v>0</v>
      </c>
      <c r="I5" s="76">
        <f>((molaritat!I6/molaritat!$N6)*molaritat!I$31)</f>
        <v>0</v>
      </c>
      <c r="J5" s="76">
        <f>((molaritat!J6/molaritat!$N6)*molaritat!J$31)</f>
        <v>0</v>
      </c>
      <c r="K5" s="76">
        <f>((molaritat!K6/molaritat!$N6)*molaritat!K$31)</f>
        <v>0</v>
      </c>
      <c r="L5" s="76">
        <f>((molaritat!L6/molaritat!$N6)*molaritat!L$31)</f>
        <v>0</v>
      </c>
      <c r="M5" s="76">
        <f>((molaritat!M6/molaritat!$N6)*molaritat!M$31)</f>
        <v>0</v>
      </c>
    </row>
    <row r="6" spans="1:13" s="59" customFormat="1" x14ac:dyDescent="0.2">
      <c r="A6" s="59" t="s">
        <v>18</v>
      </c>
      <c r="B6" s="60">
        <v>39264</v>
      </c>
      <c r="C6" s="76">
        <f>((molaritat!C7/molaritat!$N7)*molaritat!C$31)</f>
        <v>0</v>
      </c>
      <c r="D6" s="76">
        <f>((molaritat!D7/molaritat!$N7)*molaritat!D$31)</f>
        <v>4813.2605813059427</v>
      </c>
      <c r="E6" s="76">
        <f>((molaritat!E7/molaritat!$N7)*molaritat!E$31)</f>
        <v>7.4910996433397345</v>
      </c>
      <c r="F6" s="76">
        <f>((molaritat!F7/molaritat!$N7)*molaritat!F$31)</f>
        <v>14.600678343046603</v>
      </c>
      <c r="G6" s="76">
        <f>((molaritat!G7/molaritat!$N7)*molaritat!G$31)</f>
        <v>320.89644975013471</v>
      </c>
      <c r="H6" s="76">
        <f>((molaritat!H7/molaritat!$N7)*molaritat!H$31)</f>
        <v>0</v>
      </c>
      <c r="I6" s="76">
        <f>((molaritat!I7/molaritat!$N7)*molaritat!I$31)</f>
        <v>0</v>
      </c>
      <c r="J6" s="76">
        <f>((molaritat!J7/molaritat!$N7)*molaritat!J$31)</f>
        <v>0.7989872530860338</v>
      </c>
      <c r="K6" s="76">
        <f>((molaritat!K7/molaritat!$N7)*molaritat!K$31)</f>
        <v>0</v>
      </c>
      <c r="L6" s="76">
        <f>((molaritat!L7/molaritat!$N7)*molaritat!L$31)</f>
        <v>0</v>
      </c>
      <c r="M6" s="76">
        <f>((molaritat!M7/molaritat!$N7)*molaritat!M$31)</f>
        <v>0</v>
      </c>
    </row>
    <row r="7" spans="1:13" s="59" customFormat="1" x14ac:dyDescent="0.2">
      <c r="A7" s="59" t="s">
        <v>19</v>
      </c>
      <c r="B7" s="60">
        <v>39264</v>
      </c>
      <c r="C7" s="76">
        <f>((molaritat!C8/molaritat!$N8)*molaritat!C$31)</f>
        <v>0</v>
      </c>
      <c r="D7" s="76">
        <f>((molaritat!D8/molaritat!$N8)*molaritat!D$31)</f>
        <v>64.761728100828108</v>
      </c>
      <c r="E7" s="76">
        <f>((molaritat!E8/molaritat!$N8)*molaritat!E$31)</f>
        <v>16.61535361026883</v>
      </c>
      <c r="F7" s="76">
        <f>((molaritat!F8/molaritat!$N8)*molaritat!F$31)</f>
        <v>13.785966658078792</v>
      </c>
      <c r="G7" s="76">
        <f>((molaritat!G8/molaritat!$N8)*molaritat!G$31)</f>
        <v>863.52310564497679</v>
      </c>
      <c r="H7" s="76">
        <f>((molaritat!H8/molaritat!$N8)*molaritat!H$31)</f>
        <v>0</v>
      </c>
      <c r="I7" s="76">
        <f>((molaritat!I8/molaritat!$N8)*molaritat!I$31)</f>
        <v>0</v>
      </c>
      <c r="J7" s="76">
        <f>((molaritat!J8/molaritat!$N8)*molaritat!J$31)</f>
        <v>0</v>
      </c>
      <c r="K7" s="76">
        <f>((molaritat!K8/molaritat!$N8)*molaritat!K$31)</f>
        <v>0</v>
      </c>
      <c r="L7" s="76">
        <f>((molaritat!L8/molaritat!$N8)*molaritat!L$31)</f>
        <v>0</v>
      </c>
      <c r="M7" s="76">
        <f>((molaritat!M8/molaritat!$N8)*molaritat!M$31)</f>
        <v>0</v>
      </c>
    </row>
    <row r="8" spans="1:13" s="59" customFormat="1" x14ac:dyDescent="0.2">
      <c r="A8" s="59" t="s">
        <v>14</v>
      </c>
      <c r="B8" s="60">
        <v>40664</v>
      </c>
      <c r="C8" s="76">
        <f>((molaritat!C9/molaritat!$N9)*molaritat!C$31)</f>
        <v>0</v>
      </c>
      <c r="D8" s="76">
        <f>((molaritat!D9/molaritat!$N9)*molaritat!D$31)</f>
        <v>1826.6831872629818</v>
      </c>
      <c r="E8" s="76">
        <f>((molaritat!E9/molaritat!$N9)*molaritat!E$31)</f>
        <v>15.359321697161073</v>
      </c>
      <c r="F8" s="76">
        <f>((molaritat!F9/molaritat!$N9)*molaritat!F$31)</f>
        <v>53.327990560506485</v>
      </c>
      <c r="G8" s="76">
        <f>((molaritat!G9/molaritat!$N9)*molaritat!G$31)</f>
        <v>492.1051157650229</v>
      </c>
      <c r="H8" s="76">
        <f>((molaritat!H9/molaritat!$N9)*molaritat!H$31)</f>
        <v>377.27966577342971</v>
      </c>
      <c r="I8" s="76">
        <f>((molaritat!I9/molaritat!$N9)*molaritat!I$31)</f>
        <v>0</v>
      </c>
      <c r="J8" s="76">
        <f>((molaritat!J9/molaritat!$N9)*molaritat!J$31)</f>
        <v>0</v>
      </c>
      <c r="K8" s="76">
        <f>((molaritat!K9/molaritat!$N9)*molaritat!K$31)</f>
        <v>0</v>
      </c>
      <c r="L8" s="76">
        <f>((molaritat!L9/molaritat!$N9)*molaritat!L$31)</f>
        <v>0</v>
      </c>
      <c r="M8" s="76">
        <f>((molaritat!M9/molaritat!$N9)*molaritat!M$31)</f>
        <v>0</v>
      </c>
    </row>
    <row r="9" spans="1:13" s="59" customFormat="1" x14ac:dyDescent="0.2">
      <c r="A9" s="59" t="s">
        <v>15</v>
      </c>
      <c r="B9" s="60">
        <v>40664</v>
      </c>
      <c r="C9" s="76">
        <f>((molaritat!C10/molaritat!$N10)*molaritat!C$31)</f>
        <v>0</v>
      </c>
      <c r="D9" s="76">
        <f>((molaritat!D10/molaritat!$N10)*molaritat!D$31)</f>
        <v>2379.1773653646137</v>
      </c>
      <c r="E9" s="76">
        <f>((molaritat!E10/molaritat!$N10)*molaritat!E$31)</f>
        <v>6.1693324879883953</v>
      </c>
      <c r="F9" s="76">
        <f>((molaritat!F10/molaritat!$N10)*molaritat!F$31)</f>
        <v>13.260057793665325</v>
      </c>
      <c r="G9" s="76">
        <f>((molaritat!G10/molaritat!$N10)*molaritat!G$31)</f>
        <v>642.71173025139331</v>
      </c>
      <c r="H9" s="76">
        <f>((molaritat!H10/molaritat!$N10)*molaritat!H$31)</f>
        <v>0</v>
      </c>
      <c r="I9" s="76">
        <f>((molaritat!I10/molaritat!$N10)*molaritat!I$31)</f>
        <v>0</v>
      </c>
      <c r="J9" s="76">
        <f>((molaritat!J10/molaritat!$N10)*molaritat!J$31)</f>
        <v>0</v>
      </c>
      <c r="K9" s="76">
        <f>((molaritat!K10/molaritat!$N10)*molaritat!K$31)</f>
        <v>0</v>
      </c>
      <c r="L9" s="76">
        <f>((molaritat!L10/molaritat!$N10)*molaritat!L$31)</f>
        <v>0</v>
      </c>
      <c r="M9" s="76">
        <f>((molaritat!M10/molaritat!$N10)*molaritat!M$31)</f>
        <v>0</v>
      </c>
    </row>
    <row r="10" spans="1:13" s="59" customFormat="1" x14ac:dyDescent="0.2">
      <c r="A10" s="59" t="s">
        <v>16</v>
      </c>
      <c r="B10" s="60">
        <v>40664</v>
      </c>
      <c r="C10" s="76">
        <f>((molaritat!C11/molaritat!$N11)*molaritat!C$31)</f>
        <v>2.4598937876867097</v>
      </c>
      <c r="D10" s="76">
        <f>((molaritat!D11/molaritat!$N11)*molaritat!D$31)</f>
        <v>1095.4361110761433</v>
      </c>
      <c r="E10" s="76">
        <f>((molaritat!E11/molaritat!$N11)*molaritat!E$31)</f>
        <v>18.98346679913352</v>
      </c>
      <c r="F10" s="76">
        <f>((molaritat!F11/molaritat!$N11)*molaritat!F$31)</f>
        <v>49.210669376346004</v>
      </c>
      <c r="G10" s="76">
        <f>((molaritat!G11/molaritat!$N11)*molaritat!G$31)</f>
        <v>237.44361138955054</v>
      </c>
      <c r="H10" s="76">
        <f>((molaritat!H11/molaritat!$N11)*molaritat!H$31)</f>
        <v>1433.5622966870446</v>
      </c>
      <c r="I10" s="76">
        <f>((molaritat!I11/molaritat!$N11)*molaritat!I$31)</f>
        <v>0.30635332938185089</v>
      </c>
      <c r="J10" s="76">
        <f>((molaritat!J11/molaritat!$N11)*molaritat!J$31)</f>
        <v>0</v>
      </c>
      <c r="K10" s="76">
        <f>((molaritat!K11/molaritat!$N11)*molaritat!K$31)</f>
        <v>0</v>
      </c>
      <c r="L10" s="76">
        <f>((molaritat!L11/molaritat!$N11)*molaritat!L$31)</f>
        <v>0</v>
      </c>
      <c r="M10" s="76">
        <f>((molaritat!M11/molaritat!$N11)*molaritat!M$31)</f>
        <v>0</v>
      </c>
    </row>
    <row r="11" spans="1:13" s="59" customFormat="1" x14ac:dyDescent="0.2">
      <c r="A11" s="59" t="s">
        <v>17</v>
      </c>
      <c r="B11" s="60">
        <v>40664</v>
      </c>
      <c r="C11" s="76">
        <f>((molaritat!C12/molaritat!$N12)*molaritat!C$31)</f>
        <v>0</v>
      </c>
      <c r="D11" s="76">
        <f>((molaritat!D12/molaritat!$N12)*molaritat!D$31)</f>
        <v>1462.9758061839605</v>
      </c>
      <c r="E11" s="76">
        <f>((molaritat!E12/molaritat!$N12)*molaritat!E$31)</f>
        <v>24.054488516234752</v>
      </c>
      <c r="F11" s="76">
        <f>((molaritat!F12/molaritat!$N12)*molaritat!F$31)</f>
        <v>141.61722511929878</v>
      </c>
      <c r="G11" s="76">
        <f>((molaritat!G12/molaritat!$N12)*molaritat!G$31)</f>
        <v>475.21052080746995</v>
      </c>
      <c r="H11" s="76">
        <f>((molaritat!H12/molaritat!$N12)*molaritat!H$31)</f>
        <v>0</v>
      </c>
      <c r="I11" s="76">
        <f>((molaritat!I12/molaritat!$N12)*molaritat!I$31)</f>
        <v>0</v>
      </c>
      <c r="J11" s="76">
        <f>((molaritat!J12/molaritat!$N12)*molaritat!J$31)</f>
        <v>0</v>
      </c>
      <c r="K11" s="76">
        <f>((molaritat!K12/molaritat!$N12)*molaritat!K$31)</f>
        <v>0</v>
      </c>
      <c r="L11" s="76">
        <f>((molaritat!L12/molaritat!$N12)*molaritat!L$31)</f>
        <v>0</v>
      </c>
      <c r="M11" s="76">
        <f>((molaritat!M12/molaritat!$N12)*molaritat!M$31)</f>
        <v>0</v>
      </c>
    </row>
    <row r="12" spans="1:13" s="59" customFormat="1" x14ac:dyDescent="0.2">
      <c r="A12" s="59" t="s">
        <v>18</v>
      </c>
      <c r="B12" s="60">
        <v>40664</v>
      </c>
      <c r="C12" s="76">
        <f>((molaritat!C13/molaritat!$N13)*molaritat!C$31)</f>
        <v>0.75826873825868535</v>
      </c>
      <c r="D12" s="76">
        <f>((molaritat!D13/molaritat!$N13)*molaritat!D$31)</f>
        <v>1385.6157540095135</v>
      </c>
      <c r="E12" s="76">
        <f>((molaritat!E13/molaritat!$N13)*molaritat!E$31)</f>
        <v>4.8395170597709303</v>
      </c>
      <c r="F12" s="76">
        <f>((molaritat!F13/molaritat!$N13)*molaritat!F$31)</f>
        <v>6.067727373214475</v>
      </c>
      <c r="G12" s="76">
        <f>((molaritat!G13/molaritat!$N13)*molaritat!G$31)</f>
        <v>135.73903799315221</v>
      </c>
      <c r="H12" s="76">
        <f>((molaritat!H13/molaritat!$N13)*molaritat!H$31)</f>
        <v>2253.6867017443001</v>
      </c>
      <c r="I12" s="76">
        <f>((molaritat!I13/molaritat!$N13)*molaritat!I$31)</f>
        <v>0</v>
      </c>
      <c r="J12" s="76">
        <f>((molaritat!J13/molaritat!$N13)*molaritat!J$31)</f>
        <v>0</v>
      </c>
      <c r="K12" s="76">
        <f>((molaritat!K13/molaritat!$N13)*molaritat!K$31)</f>
        <v>0</v>
      </c>
      <c r="L12" s="76">
        <f>((molaritat!L13/molaritat!$N13)*molaritat!L$31)</f>
        <v>0</v>
      </c>
      <c r="M12" s="76">
        <f>((molaritat!M13/molaritat!$N13)*molaritat!M$31)</f>
        <v>0</v>
      </c>
    </row>
    <row r="13" spans="1:13" s="59" customFormat="1" x14ac:dyDescent="0.2">
      <c r="A13" s="59" t="s">
        <v>19</v>
      </c>
      <c r="B13" s="60">
        <v>40664</v>
      </c>
      <c r="C13" s="76">
        <f>((molaritat!C14/molaritat!$N14)*molaritat!C$31)</f>
        <v>0</v>
      </c>
      <c r="D13" s="76">
        <f>((molaritat!D14/molaritat!$N14)*molaritat!D$31)</f>
        <v>161.32438655338083</v>
      </c>
      <c r="E13" s="76">
        <f>((molaritat!E14/molaritat!$N14)*molaritat!E$31)</f>
        <v>25.929364225871485</v>
      </c>
      <c r="F13" s="76">
        <f>((molaritat!F14/molaritat!$N14)*molaritat!F$31)</f>
        <v>6.1814636867861337</v>
      </c>
      <c r="G13" s="76">
        <f>((molaritat!G14/molaritat!$N14)*molaritat!G$31)</f>
        <v>798.97072012630906</v>
      </c>
      <c r="H13" s="76">
        <f>((molaritat!H14/molaritat!$N14)*molaritat!H$31)</f>
        <v>0</v>
      </c>
      <c r="I13" s="76">
        <f>((molaritat!I14/molaritat!$N14)*molaritat!I$31)</f>
        <v>0</v>
      </c>
      <c r="J13" s="76">
        <f>((molaritat!J14/molaritat!$N14)*molaritat!J$31)</f>
        <v>0</v>
      </c>
      <c r="K13" s="76">
        <f>((molaritat!K14/molaritat!$N14)*molaritat!K$31)</f>
        <v>0</v>
      </c>
      <c r="L13" s="76">
        <f>((molaritat!L14/molaritat!$N14)*molaritat!L$31)</f>
        <v>0</v>
      </c>
      <c r="M13" s="76">
        <f>((molaritat!M14/molaritat!$N14)*molaritat!M$31)</f>
        <v>0</v>
      </c>
    </row>
    <row r="14" spans="1:13" s="59" customFormat="1" x14ac:dyDescent="0.2">
      <c r="A14" s="59" t="s">
        <v>14</v>
      </c>
      <c r="B14" s="60">
        <v>41395</v>
      </c>
      <c r="C14" s="76">
        <f>((molaritat!C15/molaritat!$N15)*molaritat!C$31)</f>
        <v>0</v>
      </c>
      <c r="D14" s="76">
        <f>((molaritat!D15/molaritat!$N15)*molaritat!D$31)</f>
        <v>1584.671108543113</v>
      </c>
      <c r="E14" s="76">
        <f>((molaritat!E15/molaritat!$N15)*molaritat!E$31)</f>
        <v>18.870395451868987</v>
      </c>
      <c r="F14" s="76">
        <f>((molaritat!F15/molaritat!$N15)*molaritat!F$31)</f>
        <v>98.149838009819248</v>
      </c>
      <c r="G14" s="76">
        <f>((molaritat!G15/molaritat!$N15)*molaritat!G$31)</f>
        <v>506.12197187420492</v>
      </c>
      <c r="H14" s="76">
        <f>((molaritat!H15/molaritat!$N15)*molaritat!H$31)</f>
        <v>152.99918135372124</v>
      </c>
      <c r="I14" s="76">
        <f>((molaritat!I15/molaritat!$N15)*molaritat!I$31)</f>
        <v>0</v>
      </c>
      <c r="J14" s="76">
        <f>((molaritat!J15/molaritat!$N15)*molaritat!J$31)</f>
        <v>0</v>
      </c>
      <c r="K14" s="76">
        <f>((molaritat!K15/molaritat!$N15)*molaritat!K$31)</f>
        <v>0</v>
      </c>
      <c r="L14" s="76">
        <f>((molaritat!L15/molaritat!$N15)*molaritat!L$31)</f>
        <v>0</v>
      </c>
      <c r="M14" s="76">
        <f>((molaritat!M15/molaritat!$N15)*molaritat!M$31)</f>
        <v>0</v>
      </c>
    </row>
    <row r="15" spans="1:13" s="59" customFormat="1" x14ac:dyDescent="0.2">
      <c r="A15" s="59" t="s">
        <v>15</v>
      </c>
      <c r="B15" s="60">
        <v>41395</v>
      </c>
      <c r="C15" s="76">
        <f>((molaritat!C16/molaritat!$N16)*molaritat!C$31)</f>
        <v>0</v>
      </c>
      <c r="D15" s="76">
        <f>((molaritat!D16/molaritat!$N16)*molaritat!D$31)</f>
        <v>2509.0319751523293</v>
      </c>
      <c r="E15" s="76">
        <f>((molaritat!E16/molaritat!$N16)*molaritat!E$31)</f>
        <v>7.8940801929248741</v>
      </c>
      <c r="F15" s="76">
        <f>((molaritat!F16/molaritat!$N16)*molaritat!F$31)</f>
        <v>15.208355682293725</v>
      </c>
      <c r="G15" s="76">
        <f>((molaritat!G16/molaritat!$N16)*molaritat!G$31)</f>
        <v>612.39759089925849</v>
      </c>
      <c r="H15" s="76">
        <f>((molaritat!H16/molaritat!$N16)*molaritat!H$31)</f>
        <v>0</v>
      </c>
      <c r="I15" s="76">
        <f>((molaritat!I16/molaritat!$N16)*molaritat!I$31)</f>
        <v>0</v>
      </c>
      <c r="J15" s="76">
        <f>((molaritat!J16/molaritat!$N16)*molaritat!J$31)</f>
        <v>0</v>
      </c>
      <c r="K15" s="76">
        <f>((molaritat!K16/molaritat!$N16)*molaritat!K$31)</f>
        <v>0</v>
      </c>
      <c r="L15" s="76">
        <f>((molaritat!L16/molaritat!$N16)*molaritat!L$31)</f>
        <v>0</v>
      </c>
      <c r="M15" s="76">
        <f>((molaritat!M16/molaritat!$N16)*molaritat!M$31)</f>
        <v>0</v>
      </c>
    </row>
    <row r="16" spans="1:13" s="59" customFormat="1" x14ac:dyDescent="0.2">
      <c r="A16" s="59" t="s">
        <v>16</v>
      </c>
      <c r="B16" s="60">
        <v>41395</v>
      </c>
      <c r="C16" s="76">
        <f>((molaritat!C17/molaritat!$N17)*molaritat!C$31)</f>
        <v>10.263899338755637</v>
      </c>
      <c r="D16" s="76">
        <f>((molaritat!D17/molaritat!$N17)*molaritat!D$31)</f>
        <v>3924.8269721208489</v>
      </c>
      <c r="E16" s="76">
        <f>((molaritat!E17/molaritat!$N17)*molaritat!E$31)</f>
        <v>24.094725536058739</v>
      </c>
      <c r="F16" s="76">
        <f>((molaritat!F17/molaritat!$N17)*molaritat!F$31)</f>
        <v>40.783057945126309</v>
      </c>
      <c r="G16" s="76">
        <f>((molaritat!G17/molaritat!$N17)*molaritat!G$31)</f>
        <v>160.92729762145203</v>
      </c>
      <c r="H16" s="76">
        <f>((molaritat!H17/molaritat!$N17)*molaritat!H$31)</f>
        <v>12.022000008058512</v>
      </c>
      <c r="I16" s="76">
        <f>((molaritat!I17/molaritat!$N17)*molaritat!I$31)</f>
        <v>1.4162220783260009</v>
      </c>
      <c r="J16" s="76">
        <f>((molaritat!J17/molaritat!$N17)*molaritat!J$31)</f>
        <v>0</v>
      </c>
      <c r="K16" s="76">
        <f>((molaritat!K17/molaritat!$N17)*molaritat!K$31)</f>
        <v>0</v>
      </c>
      <c r="L16" s="76">
        <f>((molaritat!L17/molaritat!$N17)*molaritat!L$31)</f>
        <v>0.11028823700342423</v>
      </c>
      <c r="M16" s="76">
        <f>((molaritat!M17/molaritat!$N17)*molaritat!M$31)</f>
        <v>0</v>
      </c>
    </row>
    <row r="17" spans="1:13" s="59" customFormat="1" x14ac:dyDescent="0.2">
      <c r="B17" s="60"/>
      <c r="C17" s="76"/>
      <c r="D17" s="76"/>
      <c r="E17" s="76"/>
      <c r="F17" s="76"/>
      <c r="G17" s="76"/>
      <c r="H17" s="76"/>
    </row>
    <row r="18" spans="1:13" s="59" customFormat="1" x14ac:dyDescent="0.2">
      <c r="A18" s="59" t="s">
        <v>17</v>
      </c>
      <c r="B18" s="60">
        <v>41395</v>
      </c>
      <c r="C18" s="76">
        <f>((molaritat!C19/molaritat!$N19)*molaritat!C$31)</f>
        <v>0</v>
      </c>
      <c r="D18" s="76">
        <f>((molaritat!D19/molaritat!$N19)*molaritat!D$31)</f>
        <v>1343.2255702282175</v>
      </c>
      <c r="E18" s="76">
        <f>((molaritat!E19/molaritat!$N19)*molaritat!E$31)</f>
        <v>26.852927537216569</v>
      </c>
      <c r="F18" s="76">
        <f>((molaritat!F19/molaritat!$N19)*molaritat!F$31)</f>
        <v>183.4013056165023</v>
      </c>
      <c r="G18" s="76">
        <f>((molaritat!G19/molaritat!$N19)*molaritat!G$31)</f>
        <v>418.38905540740461</v>
      </c>
      <c r="H18" s="76">
        <f>((molaritat!H19/molaritat!$N19)*molaritat!H$31)</f>
        <v>0</v>
      </c>
      <c r="I18" s="76">
        <f>((molaritat!I19/molaritat!$N19)*molaritat!I$31)</f>
        <v>0</v>
      </c>
      <c r="J18" s="76">
        <f>((molaritat!J19/molaritat!$N19)*molaritat!J$31)</f>
        <v>0</v>
      </c>
      <c r="K18" s="76">
        <f>((molaritat!K19/molaritat!$N19)*molaritat!K$31)</f>
        <v>0</v>
      </c>
      <c r="L18" s="76">
        <f>((molaritat!L19/molaritat!$N19)*molaritat!L$31)</f>
        <v>0</v>
      </c>
      <c r="M18" s="76">
        <f>((molaritat!M19/molaritat!$N19)*molaritat!M$31)</f>
        <v>0</v>
      </c>
    </row>
    <row r="19" spans="1:13" s="59" customFormat="1" x14ac:dyDescent="0.2">
      <c r="A19" s="59" t="s">
        <v>18</v>
      </c>
      <c r="B19" s="60">
        <v>41395</v>
      </c>
      <c r="C19" s="76">
        <f>((molaritat!C20/molaritat!$N20)*molaritat!C$31)</f>
        <v>1.4915528583375632</v>
      </c>
      <c r="D19" s="76">
        <f>((molaritat!D20/molaritat!$N20)*molaritat!D$31)</f>
        <v>3270.6913011287261</v>
      </c>
      <c r="E19" s="76">
        <f>((molaritat!E20/molaritat!$N20)*molaritat!E$31)</f>
        <v>22.917493400252731</v>
      </c>
      <c r="F19" s="76">
        <f>((molaritat!F20/molaritat!$N20)*molaritat!F$31)</f>
        <v>8.9516443681114612</v>
      </c>
      <c r="G19" s="76">
        <f>((molaritat!G20/molaritat!$N20)*molaritat!G$31)</f>
        <v>406.44175878142346</v>
      </c>
      <c r="H19" s="76">
        <f>((molaritat!H20/molaritat!$N20)*molaritat!H$31)</f>
        <v>21.11007346440207</v>
      </c>
      <c r="I19" s="76">
        <f>((molaritat!I20/molaritat!$N20)*molaritat!I$31)</f>
        <v>0</v>
      </c>
      <c r="J19" s="76">
        <f>((molaritat!J20/molaritat!$N20)*molaritat!J$31)</f>
        <v>0</v>
      </c>
      <c r="K19" s="76">
        <f>((molaritat!K20/molaritat!$N20)*molaritat!K$31)</f>
        <v>0</v>
      </c>
      <c r="L19" s="76">
        <f>((molaritat!L20/molaritat!$N20)*molaritat!L$31)</f>
        <v>0</v>
      </c>
      <c r="M19" s="76">
        <f>((molaritat!M20/molaritat!$N20)*molaritat!M$31)</f>
        <v>0</v>
      </c>
    </row>
    <row r="20" spans="1:13" s="59" customFormat="1" x14ac:dyDescent="0.2">
      <c r="A20" s="59" t="s">
        <v>19</v>
      </c>
      <c r="B20" s="60">
        <v>41395</v>
      </c>
      <c r="C20" s="76">
        <f>((molaritat!C21/molaritat!$N21)*molaritat!C$31)</f>
        <v>0</v>
      </c>
      <c r="D20" s="76">
        <f>((molaritat!D21/molaritat!$N21)*molaritat!D$31)</f>
        <v>238.40309357570573</v>
      </c>
      <c r="E20" s="76">
        <f>((molaritat!E21/molaritat!$N21)*molaritat!E$31)</f>
        <v>28.798844178338346</v>
      </c>
      <c r="F20" s="76">
        <f>((molaritat!F21/molaritat!$N21)*molaritat!F$31)</f>
        <v>20.602085913431267</v>
      </c>
      <c r="G20" s="76">
        <f>((molaritat!G21/molaritat!$N21)*molaritat!G$31)</f>
        <v>747.84653032092695</v>
      </c>
      <c r="H20" s="76">
        <f>((molaritat!H21/molaritat!$N21)*molaritat!H$31)</f>
        <v>13.75034224559589</v>
      </c>
      <c r="I20" s="76">
        <f>((molaritat!I21/molaritat!$N21)*molaritat!I$31)</f>
        <v>0</v>
      </c>
      <c r="J20" s="76">
        <f>((molaritat!J21/molaritat!$N21)*molaritat!J$31)</f>
        <v>0</v>
      </c>
      <c r="K20" s="76">
        <f>((molaritat!K21/molaritat!$N21)*molaritat!K$31)</f>
        <v>0</v>
      </c>
      <c r="L20" s="76">
        <f>((molaritat!L21/molaritat!$N21)*molaritat!L$31)</f>
        <v>0</v>
      </c>
      <c r="M20" s="76">
        <f>((molaritat!M21/molaritat!$N21)*molaritat!M$31)</f>
        <v>0</v>
      </c>
    </row>
    <row r="21" spans="1:13" s="59" customFormat="1" x14ac:dyDescent="0.2">
      <c r="A21" s="59" t="s">
        <v>14</v>
      </c>
      <c r="B21" s="60">
        <v>41883</v>
      </c>
      <c r="C21" s="76">
        <f>((molaritat!C22/molaritat!$N22)*molaritat!C$31)</f>
        <v>0</v>
      </c>
      <c r="D21" s="76">
        <f>((molaritat!D22/molaritat!$N22)*molaritat!D$31)</f>
        <v>1934.6213324225639</v>
      </c>
      <c r="E21" s="76">
        <f>((molaritat!E22/molaritat!$N22)*molaritat!E$31)</f>
        <v>17.299221724522525</v>
      </c>
      <c r="F21" s="76">
        <f>((molaritat!F22/molaritat!$N22)*molaritat!F$31)</f>
        <v>112.42875829549274</v>
      </c>
      <c r="G21" s="76">
        <f>((molaritat!G22/molaritat!$N22)*molaritat!G$31)</f>
        <v>460.64194256267672</v>
      </c>
      <c r="H21" s="76">
        <f>((molaritat!H22/molaritat!$N22)*molaritat!H$31)</f>
        <v>131.10989215369551</v>
      </c>
      <c r="I21" s="76">
        <f>((molaritat!I22/molaritat!$N22)*molaritat!I$31)</f>
        <v>0</v>
      </c>
      <c r="J21" s="76">
        <f>((molaritat!J22/molaritat!$N22)*molaritat!J$31)</f>
        <v>0</v>
      </c>
      <c r="K21" s="76">
        <f>((molaritat!K22/molaritat!$N22)*molaritat!K$31)</f>
        <v>0</v>
      </c>
      <c r="L21" s="76">
        <f>((molaritat!L22/molaritat!$N22)*molaritat!L$31)</f>
        <v>0</v>
      </c>
      <c r="M21" s="76">
        <f>((molaritat!M22/molaritat!$N22)*molaritat!M$31)</f>
        <v>0</v>
      </c>
    </row>
    <row r="22" spans="1:13" s="59" customFormat="1" x14ac:dyDescent="0.2">
      <c r="A22" s="59" t="s">
        <v>15</v>
      </c>
      <c r="B22" s="60">
        <v>41883</v>
      </c>
      <c r="C22" s="76">
        <f>((molaritat!C23/molaritat!$N23)*molaritat!C$31)</f>
        <v>0</v>
      </c>
      <c r="D22" s="76">
        <f>((molaritat!D23/molaritat!$N23)*molaritat!D$31)</f>
        <v>1874.6505834757818</v>
      </c>
      <c r="E22" s="76">
        <f>((molaritat!E23/molaritat!$N23)*molaritat!E$31)</f>
        <v>8.8690431143305588</v>
      </c>
      <c r="F22" s="76">
        <f>((molaritat!F23/molaritat!$N23)*molaritat!F$31)</f>
        <v>3.2283574601827358</v>
      </c>
      <c r="G22" s="76">
        <f>((molaritat!G23/molaritat!$N23)*molaritat!G$31)</f>
        <v>625.91075887927877</v>
      </c>
      <c r="H22" s="76">
        <f>((molaritat!H23/molaritat!$N23)*molaritat!H$31)</f>
        <v>262.65618718970774</v>
      </c>
      <c r="I22" s="76">
        <f>((molaritat!I23/molaritat!$N23)*molaritat!I$31)</f>
        <v>0</v>
      </c>
      <c r="J22" s="76">
        <f>((molaritat!J23/molaritat!$N23)*molaritat!J$31)</f>
        <v>0</v>
      </c>
      <c r="K22" s="76">
        <f>((molaritat!K23/molaritat!$N23)*molaritat!K$31)</f>
        <v>0</v>
      </c>
      <c r="L22" s="76">
        <f>((molaritat!L23/molaritat!$N23)*molaritat!L$31)</f>
        <v>0</v>
      </c>
      <c r="M22" s="76">
        <f>((molaritat!M23/molaritat!$N23)*molaritat!M$31)</f>
        <v>0</v>
      </c>
    </row>
    <row r="23" spans="1:13" s="59" customFormat="1" x14ac:dyDescent="0.2">
      <c r="A23" s="59" t="s">
        <v>16</v>
      </c>
      <c r="B23" s="60">
        <v>41883</v>
      </c>
      <c r="C23" s="76">
        <f>((molaritat!C24/molaritat!$N24)*molaritat!C$31)</f>
        <v>2.0063182976078409</v>
      </c>
      <c r="D23" s="76">
        <f>((molaritat!D24/molaritat!$N24)*molaritat!D$31)</f>
        <v>1104.115060080406</v>
      </c>
      <c r="E23" s="76">
        <f>((molaritat!E24/molaritat!$N24)*molaritat!E$31)</f>
        <v>20.188022384340758</v>
      </c>
      <c r="F23" s="76">
        <f>((molaritat!F24/molaritat!$N24)*molaritat!F$31)</f>
        <v>87.867049920986403</v>
      </c>
      <c r="G23" s="76">
        <f>((molaritat!G24/molaritat!$N24)*molaritat!G$31)</f>
        <v>266.93923977029277</v>
      </c>
      <c r="H23" s="76">
        <f>((molaritat!H24/molaritat!$N24)*molaritat!H$31)</f>
        <v>1128.1492021666784</v>
      </c>
      <c r="I23" s="76">
        <f>((molaritat!I24/molaritat!$N24)*molaritat!I$31)</f>
        <v>0</v>
      </c>
      <c r="J23" s="76">
        <f>((molaritat!J24/molaritat!$N24)*molaritat!J$31)</f>
        <v>0.40603544358074356</v>
      </c>
      <c r="K23" s="76">
        <f>((molaritat!K24/molaritat!$N24)*molaritat!K$31)</f>
        <v>0</v>
      </c>
      <c r="L23" s="76">
        <f>((molaritat!L24/molaritat!$N24)*molaritat!L$31)</f>
        <v>0</v>
      </c>
      <c r="M23" s="76">
        <f>((molaritat!M24/molaritat!$N24)*molaritat!M$31)</f>
        <v>0.12019172413686932</v>
      </c>
    </row>
    <row r="24" spans="1:13" s="59" customFormat="1" x14ac:dyDescent="0.2">
      <c r="B24" s="60"/>
      <c r="C24" s="76"/>
      <c r="D24" s="76"/>
      <c r="E24" s="76"/>
      <c r="F24" s="76"/>
      <c r="G24" s="76"/>
      <c r="H24" s="76"/>
    </row>
    <row r="25" spans="1:13" s="59" customFormat="1" x14ac:dyDescent="0.2">
      <c r="A25" s="59" t="s">
        <v>17</v>
      </c>
      <c r="B25" s="60">
        <v>41883</v>
      </c>
      <c r="C25" s="76">
        <f>((molaritat!C26/molaritat!$N26)*molaritat!C$31)</f>
        <v>0</v>
      </c>
      <c r="D25" s="76">
        <f>((molaritat!D26/molaritat!$N26)*molaritat!D$31)</f>
        <v>1395.741459704268</v>
      </c>
      <c r="E25" s="76">
        <f>((molaritat!E26/molaritat!$N26)*molaritat!E$31)</f>
        <v>28.436817169585275</v>
      </c>
      <c r="F25" s="76">
        <f>((molaritat!F26/molaritat!$N26)*molaritat!F$31)</f>
        <v>83.429737564570772</v>
      </c>
      <c r="G25" s="76">
        <f>((molaritat!G26/molaritat!$N26)*molaritat!G$31)</f>
        <v>526.4142815530812</v>
      </c>
      <c r="H25" s="76">
        <f>((molaritat!H26/molaritat!$N26)*molaritat!H$31)</f>
        <v>7.5671867849040302</v>
      </c>
      <c r="I25" s="76">
        <f>((molaritat!I26/molaritat!$N26)*molaritat!I$31)</f>
        <v>0</v>
      </c>
      <c r="J25" s="76">
        <f>((molaritat!J26/molaritat!$N26)*molaritat!J$31)</f>
        <v>0</v>
      </c>
      <c r="K25" s="76">
        <f>((molaritat!K26/molaritat!$N26)*molaritat!K$31)</f>
        <v>0</v>
      </c>
      <c r="L25" s="76">
        <f>((molaritat!L26/molaritat!$N26)*molaritat!L$31)</f>
        <v>0</v>
      </c>
      <c r="M25" s="76">
        <f>((molaritat!M26/molaritat!$N26)*molaritat!M$31)</f>
        <v>0</v>
      </c>
    </row>
    <row r="26" spans="1:13" s="59" customFormat="1" x14ac:dyDescent="0.2">
      <c r="A26" s="59" t="s">
        <v>18</v>
      </c>
      <c r="B26" s="60">
        <v>41883</v>
      </c>
      <c r="C26" s="76">
        <f>((molaritat!C27/molaritat!$N27)*molaritat!C$31)</f>
        <v>0.97072069274522021</v>
      </c>
      <c r="D26" s="76">
        <f>((molaritat!D27/molaritat!$N27)*molaritat!D$31)</f>
        <v>114.03244137142252</v>
      </c>
      <c r="E26" s="76">
        <f>((molaritat!E27/molaritat!$N27)*molaritat!E$31)</f>
        <v>2.0651514499557613</v>
      </c>
      <c r="F26" s="76">
        <f>((molaritat!F27/molaritat!$N27)*molaritat!F$31)</f>
        <v>1.9419462460769681</v>
      </c>
      <c r="G26" s="76">
        <f>((molaritat!G27/molaritat!$N27)*molaritat!G$31)</f>
        <v>33.306001178916283</v>
      </c>
      <c r="H26" s="76">
        <f>((molaritat!H27/molaritat!$N27)*molaritat!H$31)</f>
        <v>3228.5925908284917</v>
      </c>
      <c r="I26" s="76">
        <f>((molaritat!I27/molaritat!$N27)*molaritat!I$31)</f>
        <v>0</v>
      </c>
      <c r="J26" s="76">
        <f>((molaritat!J27/molaritat!$N27)*molaritat!J$31)</f>
        <v>0</v>
      </c>
      <c r="K26" s="76">
        <f>((molaritat!K27/molaritat!$N27)*molaritat!K$31)</f>
        <v>37.094468064837983</v>
      </c>
      <c r="L26" s="76">
        <f>((molaritat!L27/molaritat!$N27)*molaritat!L$31)</f>
        <v>0</v>
      </c>
      <c r="M26" s="76">
        <f>((molaritat!M27/molaritat!$N27)*molaritat!M$31)</f>
        <v>0</v>
      </c>
    </row>
    <row r="27" spans="1:13" s="59" customFormat="1" x14ac:dyDescent="0.2">
      <c r="A27" s="59" t="s">
        <v>19</v>
      </c>
      <c r="B27" s="60">
        <v>41883</v>
      </c>
      <c r="C27" s="76">
        <f>((molaritat!C28/molaritat!$N28)*molaritat!C$31)</f>
        <v>0</v>
      </c>
      <c r="D27" s="76">
        <f>((molaritat!D28/molaritat!$N28)*molaritat!D$31)</f>
        <v>290.76955305797082</v>
      </c>
      <c r="E27" s="76">
        <f>((molaritat!E28/molaritat!$N28)*molaritat!E$31)</f>
        <v>28.962437029619608</v>
      </c>
      <c r="F27" s="76">
        <f>((molaritat!F28/molaritat!$N28)*molaritat!F$31)</f>
        <v>18.569019764577906</v>
      </c>
      <c r="G27" s="76">
        <f>((molaritat!G28/molaritat!$N28)*molaritat!G$31)</f>
        <v>742.18337345393104</v>
      </c>
      <c r="H27" s="76">
        <f>((molaritat!H28/molaritat!$N28)*molaritat!H$31)</f>
        <v>15.764434767302337</v>
      </c>
      <c r="I27" s="76">
        <f>((molaritat!I28/molaritat!$N28)*molaritat!I$31)</f>
        <v>0</v>
      </c>
      <c r="J27" s="76">
        <f>((molaritat!J28/molaritat!$N28)*molaritat!J$31)</f>
        <v>0</v>
      </c>
      <c r="K27" s="76">
        <f>((molaritat!K28/molaritat!$N28)*molaritat!K$31)</f>
        <v>0</v>
      </c>
      <c r="L27" s="76">
        <f>((molaritat!L28/molaritat!$N28)*molaritat!L$31)</f>
        <v>0</v>
      </c>
      <c r="M27" s="76">
        <f>((molaritat!M28/molaritat!$N28)*molaritat!M$31)</f>
        <v>0</v>
      </c>
    </row>
    <row r="30" spans="1:13" ht="15" x14ac:dyDescent="0.2">
      <c r="B30" s="70"/>
    </row>
    <row r="31" spans="1:13" ht="15" x14ac:dyDescent="0.2">
      <c r="B31" s="70"/>
    </row>
    <row r="32" spans="1:13" ht="15" x14ac:dyDescent="0.2">
      <c r="A32" s="61"/>
      <c r="B32" s="61"/>
      <c r="C32" s="12"/>
      <c r="D32" s="61"/>
      <c r="E32" s="67"/>
      <c r="F32" s="74"/>
      <c r="G32" s="12"/>
    </row>
    <row r="34" spans="1:24" s="59" customFormat="1" x14ac:dyDescent="0.2">
      <c r="A34" s="59" t="s">
        <v>13</v>
      </c>
      <c r="B34" s="60">
        <v>39264</v>
      </c>
      <c r="C34" s="76">
        <f>((molaritat!C35/molaritat!$N35)*molaritat!C$31)</f>
        <v>0</v>
      </c>
      <c r="D34" s="76">
        <f>((molaritat!D35/molaritat!$N35)*molaritat!D$31)</f>
        <v>1023.177430128604</v>
      </c>
      <c r="E34" s="76">
        <f>((molaritat!E35/molaritat!$N35)*molaritat!E$31)</f>
        <v>19.456455938140753</v>
      </c>
      <c r="F34" s="76">
        <f>((molaritat!F35/molaritat!$N35)*molaritat!F$31)</f>
        <v>31.364057298981628</v>
      </c>
      <c r="G34" s="76">
        <f>((molaritat!G35/molaritat!$N35)*molaritat!G$31)</f>
        <v>701.63451708781736</v>
      </c>
      <c r="H34" s="76">
        <f>((molaritat!H35/molaritat!$N35)*molaritat!H$31)</f>
        <v>0</v>
      </c>
      <c r="I34" s="76">
        <f>((molaritat!I35/molaritat!$N35)*molaritat!I$31)</f>
        <v>0</v>
      </c>
      <c r="J34" s="76">
        <f>((molaritat!J35/molaritat!$N35)*molaritat!J$31)</f>
        <v>0</v>
      </c>
      <c r="K34" s="76">
        <f>((molaritat!K35/molaritat!$N35)*molaritat!K$31)</f>
        <v>0</v>
      </c>
      <c r="L34" s="76">
        <f>((molaritat!L35/molaritat!$N35)*molaritat!L$31)</f>
        <v>0</v>
      </c>
      <c r="M34" s="76">
        <f>((molaritat!M35/molaritat!$N35)*molaritat!M$31)</f>
        <v>0</v>
      </c>
      <c r="X34" s="65"/>
    </row>
    <row r="35" spans="1:24" s="59" customFormat="1" x14ac:dyDescent="0.2">
      <c r="A35" s="59" t="s">
        <v>13</v>
      </c>
      <c r="B35" s="60">
        <v>40664</v>
      </c>
      <c r="C35" s="76">
        <f>((molaritat!C36/molaritat!$N36)*molaritat!C$31)</f>
        <v>0</v>
      </c>
      <c r="D35" s="76">
        <f>((molaritat!D36/molaritat!$N36)*molaritat!D$31)</f>
        <v>1150.0057274675637</v>
      </c>
      <c r="E35" s="76">
        <f>((molaritat!E36/molaritat!$N36)*molaritat!E$31)</f>
        <v>20.826845123849541</v>
      </c>
      <c r="F35" s="76">
        <f>((molaritat!F36/molaritat!$N36)*molaritat!F$31)</f>
        <v>29.376499510546122</v>
      </c>
      <c r="G35" s="76">
        <f>((molaritat!G36/molaritat!$N36)*molaritat!G$31)</f>
        <v>679.07726498439456</v>
      </c>
      <c r="H35" s="76">
        <f>((molaritat!H36/molaritat!$N36)*molaritat!H$31)</f>
        <v>0</v>
      </c>
      <c r="I35" s="76">
        <f>((molaritat!I36/molaritat!$N36)*molaritat!I$31)</f>
        <v>0</v>
      </c>
      <c r="J35" s="76">
        <f>((molaritat!J36/molaritat!$N36)*molaritat!J$31)</f>
        <v>0</v>
      </c>
      <c r="K35" s="76">
        <f>((molaritat!K36/molaritat!$N36)*molaritat!K$31)</f>
        <v>0</v>
      </c>
      <c r="L35" s="76">
        <f>((molaritat!L36/molaritat!$N36)*molaritat!L$31)</f>
        <v>0</v>
      </c>
      <c r="M35" s="76">
        <f>((molaritat!M36/molaritat!$N36)*molaritat!M$31)</f>
        <v>0</v>
      </c>
      <c r="X35" s="65"/>
    </row>
    <row r="36" spans="1:24" s="59" customFormat="1" x14ac:dyDescent="0.2">
      <c r="A36" s="59" t="s">
        <v>13</v>
      </c>
      <c r="B36" s="60">
        <v>41395</v>
      </c>
      <c r="C36" s="76">
        <f>((molaritat!C37/molaritat!$N37)*molaritat!C$31)</f>
        <v>0</v>
      </c>
      <c r="D36" s="76">
        <f>((molaritat!D37/molaritat!$N37)*molaritat!D$31)</f>
        <v>986.64261002470005</v>
      </c>
      <c r="E36" s="76">
        <f>((molaritat!E37/molaritat!$N37)*molaritat!E$31)</f>
        <v>21.776996444731637</v>
      </c>
      <c r="F36" s="76">
        <f>((molaritat!F37/molaritat!$N37)*molaritat!F$31)</f>
        <v>18.902583781669932</v>
      </c>
      <c r="G36" s="76">
        <f>((molaritat!G37/molaritat!$N37)*molaritat!G$31)</f>
        <v>592.00846254392206</v>
      </c>
      <c r="H36" s="76">
        <f>((molaritat!H37/molaritat!$N37)*molaritat!H$31)</f>
        <v>401.19046769507332</v>
      </c>
      <c r="I36" s="76">
        <f>((molaritat!I37/molaritat!$N37)*molaritat!I$31)</f>
        <v>0</v>
      </c>
      <c r="J36" s="76">
        <f>((molaritat!J37/molaritat!$N37)*molaritat!J$31)</f>
        <v>0</v>
      </c>
      <c r="K36" s="76">
        <f>((molaritat!K37/molaritat!$N37)*molaritat!K$31)</f>
        <v>0</v>
      </c>
      <c r="L36" s="76">
        <f>((molaritat!L37/molaritat!$N37)*molaritat!L$31)</f>
        <v>0</v>
      </c>
      <c r="M36" s="76">
        <f>((molaritat!M37/molaritat!$N37)*molaritat!M$31)</f>
        <v>0</v>
      </c>
      <c r="X36" s="65"/>
    </row>
    <row r="37" spans="1:24" s="59" customFormat="1" x14ac:dyDescent="0.2">
      <c r="A37" s="59" t="s">
        <v>13</v>
      </c>
      <c r="B37" s="60">
        <v>41883</v>
      </c>
      <c r="C37" s="76">
        <f>((molaritat!C38/molaritat!$N38)*molaritat!C$31)</f>
        <v>0</v>
      </c>
      <c r="D37" s="76">
        <f>((molaritat!D38/molaritat!$N38)*molaritat!D$31)</f>
        <v>1900.3042264532655</v>
      </c>
      <c r="E37" s="76">
        <f>((molaritat!E38/molaritat!$N38)*molaritat!E$31)</f>
        <v>18.436558091118201</v>
      </c>
      <c r="F37" s="76">
        <f>((molaritat!F38/molaritat!$N38)*molaritat!F$31)</f>
        <v>20.80397819330523</v>
      </c>
      <c r="G37" s="76">
        <f>((molaritat!G38/molaritat!$N38)*molaritat!G$31)</f>
        <v>527.45177687170701</v>
      </c>
      <c r="H37" s="76">
        <f>((molaritat!H38/molaritat!$N38)*molaritat!H$31)</f>
        <v>294.36391122303604</v>
      </c>
      <c r="I37" s="76">
        <f>((molaritat!I38/molaritat!$N38)*molaritat!I$31)</f>
        <v>0</v>
      </c>
      <c r="J37" s="76">
        <f>((molaritat!J38/molaritat!$N38)*molaritat!J$31)</f>
        <v>0</v>
      </c>
      <c r="K37" s="76">
        <f>((molaritat!K38/molaritat!$N38)*molaritat!K$31)</f>
        <v>0</v>
      </c>
      <c r="L37" s="76">
        <f>((molaritat!L38/molaritat!$N38)*molaritat!L$31)</f>
        <v>0</v>
      </c>
      <c r="M37" s="76">
        <f>((molaritat!M38/molaritat!$N38)*molaritat!M$31)</f>
        <v>0</v>
      </c>
    </row>
    <row r="38" spans="1:24" x14ac:dyDescent="0.2">
      <c r="C38" s="76"/>
      <c r="D38" s="76"/>
      <c r="E38" s="76"/>
      <c r="F38" s="76"/>
      <c r="G38" s="76"/>
      <c r="H38" s="76"/>
      <c r="I38" s="59"/>
    </row>
    <row r="39" spans="1:24" x14ac:dyDescent="0.2">
      <c r="C39" s="76"/>
      <c r="D39" s="76"/>
      <c r="E39" s="76"/>
      <c r="F39" s="76"/>
      <c r="G39" s="76"/>
      <c r="H39" s="76"/>
      <c r="I39" s="59"/>
    </row>
    <row r="40" spans="1:24" x14ac:dyDescent="0.2">
      <c r="C40" s="76"/>
      <c r="D40" s="76"/>
      <c r="E40" s="76"/>
      <c r="F40" s="76"/>
      <c r="G40" s="76"/>
      <c r="H40" s="76"/>
      <c r="I40" s="59"/>
    </row>
    <row r="41" spans="1:24" x14ac:dyDescent="0.2">
      <c r="A41" s="59" t="s">
        <v>20</v>
      </c>
      <c r="B41" s="60">
        <v>39264</v>
      </c>
      <c r="C41" s="76">
        <f>((molaritat!C42/molaritat!$N42)*molaritat!C$31)</f>
        <v>0</v>
      </c>
      <c r="D41" s="76">
        <f>((molaritat!D42/molaritat!$N42)*molaritat!D$31)</f>
        <v>2073.9007908779668</v>
      </c>
      <c r="E41" s="76">
        <f>((molaritat!E42/molaritat!$N42)*molaritat!E$31)</f>
        <v>13.413849520856512</v>
      </c>
      <c r="F41" s="76">
        <f>((molaritat!F42/molaritat!$N42)*molaritat!F$31)</f>
        <v>22.704462910673193</v>
      </c>
      <c r="G41" s="76">
        <f>((molaritat!G42/molaritat!$N42)*molaritat!G$31)</f>
        <v>620.78342982906042</v>
      </c>
      <c r="H41" s="76">
        <f>((molaritat!H42/molaritat!$N42)*molaritat!H$31)</f>
        <v>0</v>
      </c>
      <c r="I41" s="76">
        <f>((molaritat!I42/molaritat!$N42)*molaritat!I$31)</f>
        <v>0</v>
      </c>
      <c r="J41" s="76">
        <f>((molaritat!J42/molaritat!$N42)*molaritat!J$31)</f>
        <v>0</v>
      </c>
      <c r="K41" s="76">
        <f>((molaritat!K42/molaritat!$N42)*molaritat!K$31)</f>
        <v>0</v>
      </c>
      <c r="L41" s="76">
        <f>((molaritat!L42/molaritat!$N42)*molaritat!L$31)</f>
        <v>0</v>
      </c>
      <c r="M41" s="76">
        <f>((molaritat!M42/molaritat!$N42)*molaritat!M$31)</f>
        <v>0</v>
      </c>
    </row>
    <row r="42" spans="1:24" x14ac:dyDescent="0.2">
      <c r="A42" s="59" t="s">
        <v>20</v>
      </c>
      <c r="B42" s="60">
        <v>40664</v>
      </c>
      <c r="C42" s="76">
        <f>((molaritat!C43/molaritat!$N43)*molaritat!C$31)</f>
        <v>0</v>
      </c>
      <c r="D42" s="76">
        <f>((molaritat!D43/molaritat!$N43)*molaritat!D$31)</f>
        <v>907.86298756966755</v>
      </c>
      <c r="E42" s="76">
        <f>((molaritat!E43/molaritat!$N43)*molaritat!E$31)</f>
        <v>3.3910777881246981</v>
      </c>
      <c r="F42" s="76">
        <f>((molaritat!F43/molaritat!$N43)*molaritat!F$31)</f>
        <v>19.132613584184767</v>
      </c>
      <c r="G42" s="76">
        <f>((molaritat!G43/molaritat!$N43)*molaritat!G$31)</f>
        <v>726.31848116134051</v>
      </c>
      <c r="H42" s="76">
        <f>((molaritat!H43/molaritat!$N43)*molaritat!H$31)</f>
        <v>393.7674132569681</v>
      </c>
      <c r="I42" s="76">
        <f>((molaritat!I43/molaritat!$N43)*molaritat!I$31)</f>
        <v>0</v>
      </c>
      <c r="J42" s="76">
        <f>((molaritat!J43/molaritat!$N43)*molaritat!J$31)</f>
        <v>0</v>
      </c>
      <c r="K42" s="76">
        <f>((molaritat!K43/molaritat!$N43)*molaritat!K$31)</f>
        <v>0</v>
      </c>
      <c r="L42" s="76">
        <f>((molaritat!L43/molaritat!$N43)*molaritat!L$31)</f>
        <v>0</v>
      </c>
      <c r="M42" s="76">
        <f>((molaritat!M43/molaritat!$N43)*molaritat!M$31)</f>
        <v>0</v>
      </c>
    </row>
    <row r="43" spans="1:24" x14ac:dyDescent="0.2">
      <c r="A43" s="59" t="s">
        <v>20</v>
      </c>
      <c r="B43" s="60">
        <v>41395</v>
      </c>
      <c r="C43" s="76">
        <f>((molaritat!C44/molaritat!$N44)*molaritat!C$31)</f>
        <v>0</v>
      </c>
      <c r="D43" s="76">
        <f>((molaritat!D44/molaritat!$N44)*molaritat!D$31)</f>
        <v>974.80823413890528</v>
      </c>
      <c r="E43" s="76">
        <f>((molaritat!E44/molaritat!$N44)*molaritat!E$31)</f>
        <v>21.666250321815156</v>
      </c>
      <c r="F43" s="76">
        <f>((molaritat!F44/molaritat!$N44)*molaritat!F$31)</f>
        <v>18.109919995311468</v>
      </c>
      <c r="G43" s="76">
        <f>((molaritat!G44/molaritat!$N44)*molaritat!G$31)</f>
        <v>654.96142627021686</v>
      </c>
      <c r="H43" s="76">
        <f>((molaritat!H44/molaritat!$N44)*molaritat!H$31)</f>
        <v>192.18344319375106</v>
      </c>
      <c r="I43" s="76">
        <f>((molaritat!I44/molaritat!$N44)*molaritat!I$31)</f>
        <v>0</v>
      </c>
      <c r="J43" s="76">
        <f>((molaritat!J44/molaritat!$N44)*molaritat!J$31)</f>
        <v>0</v>
      </c>
      <c r="K43" s="76">
        <f>((molaritat!K44/molaritat!$N44)*molaritat!K$31)</f>
        <v>0</v>
      </c>
      <c r="L43" s="76">
        <f>((molaritat!L44/molaritat!$N44)*molaritat!L$31)</f>
        <v>0</v>
      </c>
      <c r="M43" s="76">
        <f>((molaritat!M44/molaritat!$N44)*molaritat!M$31)</f>
        <v>0</v>
      </c>
    </row>
    <row r="44" spans="1:24" x14ac:dyDescent="0.2">
      <c r="A44" s="59" t="s">
        <v>20</v>
      </c>
      <c r="B44" s="60">
        <v>41883</v>
      </c>
      <c r="C44" s="76">
        <f>((molaritat!C45/molaritat!$N45)*molaritat!C$31)</f>
        <v>0</v>
      </c>
      <c r="D44" s="76">
        <f>((molaritat!D45/molaritat!$N45)*molaritat!D$31)</f>
        <v>935.94851235691272</v>
      </c>
      <c r="E44" s="76">
        <f>((molaritat!E45/molaritat!$N45)*molaritat!E$31)</f>
        <v>26.696602839575633</v>
      </c>
      <c r="F44" s="76">
        <f>((molaritat!F45/molaritat!$N45)*molaritat!F$31)</f>
        <v>14.345089085267038</v>
      </c>
      <c r="G44" s="76">
        <f>((molaritat!G45/molaritat!$N45)*molaritat!G$31)</f>
        <v>599.03021601097964</v>
      </c>
      <c r="H44" s="76">
        <f>((molaritat!H45/molaritat!$N45)*molaritat!H$31)</f>
        <v>304.46171093427853</v>
      </c>
      <c r="I44" s="76">
        <f>((molaritat!I45/molaritat!$N45)*molaritat!I$31)</f>
        <v>0</v>
      </c>
      <c r="J44" s="76">
        <f>((molaritat!J45/molaritat!$N45)*molaritat!J$31)</f>
        <v>0</v>
      </c>
      <c r="K44" s="76">
        <f>((molaritat!K45/molaritat!$N45)*molaritat!K$31)</f>
        <v>0</v>
      </c>
      <c r="L44" s="76">
        <f>((molaritat!L45/molaritat!$N45)*molaritat!L$31)</f>
        <v>0</v>
      </c>
      <c r="M44" s="76">
        <f>((molaritat!M45/molaritat!$N45)*molaritat!M$31)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workbookViewId="0">
      <selection activeCell="K1" sqref="K1:M1048576"/>
    </sheetView>
  </sheetViews>
  <sheetFormatPr baseColWidth="10" defaultColWidth="11.42578125" defaultRowHeight="12.75" x14ac:dyDescent="0.2"/>
  <cols>
    <col min="1" max="1" width="11.42578125" style="4" customWidth="1"/>
    <col min="2" max="2" width="13.42578125" style="5" bestFit="1" customWidth="1"/>
    <col min="3" max="3" width="29.7109375" style="4" bestFit="1" customWidth="1"/>
    <col min="4" max="4" width="14.140625" style="4" bestFit="1" customWidth="1"/>
    <col min="5" max="5" width="16.85546875" style="4" bestFit="1" customWidth="1"/>
    <col min="6" max="6" width="25.42578125" style="4" bestFit="1" customWidth="1"/>
    <col min="7" max="7" width="15.7109375" style="4" bestFit="1" customWidth="1"/>
    <col min="8" max="8" width="29.140625" style="4" bestFit="1" customWidth="1"/>
    <col min="9" max="221" width="9.140625" style="8" customWidth="1"/>
    <col min="222" max="16384" width="11.42578125" style="8"/>
  </cols>
  <sheetData>
    <row r="1" spans="1:13" s="1" customFormat="1" ht="18" x14ac:dyDescent="0.2">
      <c r="A1" s="1" t="s">
        <v>0</v>
      </c>
      <c r="B1" s="2" t="s">
        <v>1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16" t="s">
        <v>2</v>
      </c>
      <c r="J1" s="16" t="s">
        <v>3</v>
      </c>
      <c r="K1" s="16" t="s">
        <v>10</v>
      </c>
      <c r="L1" s="17" t="s">
        <v>11</v>
      </c>
      <c r="M1" s="16" t="s">
        <v>12</v>
      </c>
    </row>
    <row r="2" spans="1:13" s="4" customFormat="1" x14ac:dyDescent="0.2">
      <c r="A2" s="4" t="s">
        <v>14</v>
      </c>
      <c r="B2" s="5">
        <v>39264</v>
      </c>
      <c r="C2" s="15">
        <f>Se_mgl!C2*(1/100)</f>
        <v>0</v>
      </c>
      <c r="D2" s="15">
        <f>Se_mgl!D2*(1/100)</f>
        <v>11.878744794582527</v>
      </c>
      <c r="E2" s="15">
        <f>Se_mgl!E2*(1/100)</f>
        <v>0.18940490759678721</v>
      </c>
      <c r="F2" s="15">
        <f>Se_mgl!F2*(1/100)</f>
        <v>1.9789463291690899</v>
      </c>
      <c r="G2" s="15">
        <f>Se_mgl!G2*(1/100)</f>
        <v>4.7221681430587852</v>
      </c>
      <c r="H2" s="15">
        <f>Se_mgl!H2*(1/100)</f>
        <v>0</v>
      </c>
      <c r="I2" s="15">
        <f>Se_mgl!I2*(1/100)</f>
        <v>0</v>
      </c>
      <c r="J2" s="15">
        <f>Se_mgl!J2*(1/100)</f>
        <v>0</v>
      </c>
      <c r="K2" s="15">
        <f>Se_mgl!K2*(1/100)</f>
        <v>0</v>
      </c>
      <c r="L2" s="15">
        <f>Se_mgl!L2*(1/100)</f>
        <v>0</v>
      </c>
      <c r="M2" s="15">
        <f>Se_mgl!M2*(1/100)</f>
        <v>0</v>
      </c>
    </row>
    <row r="3" spans="1:13" s="4" customFormat="1" x14ac:dyDescent="0.2">
      <c r="A3" s="4" t="s">
        <v>15</v>
      </c>
      <c r="B3" s="5">
        <v>39264</v>
      </c>
      <c r="C3" s="15">
        <f>Se_mgl!C3*(1/100)</f>
        <v>0</v>
      </c>
      <c r="D3" s="15">
        <f>Se_mgl!D3*(1/100)</f>
        <v>19.32880766206393</v>
      </c>
      <c r="E3" s="15">
        <f>Se_mgl!E3*(1/100)</f>
        <v>4.9881948884069036E-2</v>
      </c>
      <c r="F3" s="15">
        <f>Se_mgl!F3*(1/100)</f>
        <v>4.4437295026956168E-2</v>
      </c>
      <c r="G3" s="15">
        <f>Se_mgl!G3*(1/100)</f>
        <v>7.1795490936976831</v>
      </c>
      <c r="H3" s="15">
        <f>Se_mgl!H3*(1/100)</f>
        <v>0</v>
      </c>
      <c r="I3" s="15">
        <f>Se_mgl!I3*(1/100)</f>
        <v>0</v>
      </c>
      <c r="J3" s="15">
        <f>Se_mgl!J3*(1/100)</f>
        <v>0</v>
      </c>
      <c r="K3" s="15">
        <f>Se_mgl!K3*(1/100)</f>
        <v>0</v>
      </c>
      <c r="L3" s="15">
        <f>Se_mgl!L3*(1/100)</f>
        <v>0</v>
      </c>
      <c r="M3" s="15">
        <f>Se_mgl!M3*(1/100)</f>
        <v>0</v>
      </c>
    </row>
    <row r="4" spans="1:13" s="4" customFormat="1" x14ac:dyDescent="0.2">
      <c r="A4" s="4" t="s">
        <v>16</v>
      </c>
      <c r="B4" s="5">
        <v>39264</v>
      </c>
      <c r="C4" s="15">
        <f>Se_mgl!C4*(1/100)</f>
        <v>8.6790275559907645E-3</v>
      </c>
      <c r="D4" s="15">
        <f>Se_mgl!D4*(1/100)</f>
        <v>28.158784294660467</v>
      </c>
      <c r="E4" s="15">
        <f>Se_mgl!E4*(1/100)</f>
        <v>8.5726285701355404E-2</v>
      </c>
      <c r="F4" s="15">
        <f>Se_mgl!F4*(1/100)</f>
        <v>1.8323711184709419</v>
      </c>
      <c r="G4" s="15">
        <f>Se_mgl!G4*(1/100)</f>
        <v>3.4679647052205316</v>
      </c>
      <c r="H4" s="15">
        <f>Se_mgl!H4*(1/100)</f>
        <v>0</v>
      </c>
      <c r="I4" s="15">
        <f>Se_mgl!I4*(1/100)</f>
        <v>0</v>
      </c>
      <c r="J4" s="15">
        <f>Se_mgl!J4*(1/100)</f>
        <v>2.321019940687816E-3</v>
      </c>
      <c r="K4" s="15">
        <f>Se_mgl!K4*(1/100)</f>
        <v>0</v>
      </c>
      <c r="L4" s="15">
        <f>Se_mgl!L4*(1/100)</f>
        <v>0</v>
      </c>
      <c r="M4" s="15">
        <f>Se_mgl!M4*(1/100)</f>
        <v>0</v>
      </c>
    </row>
    <row r="5" spans="1:13" s="4" customFormat="1" x14ac:dyDescent="0.2">
      <c r="A5" s="4" t="s">
        <v>17</v>
      </c>
      <c r="B5" s="5">
        <v>39264</v>
      </c>
      <c r="C5" s="15">
        <f>Se_mgl!C5*(1/100)</f>
        <v>0</v>
      </c>
      <c r="D5" s="15">
        <f>Se_mgl!D5*(1/100)</f>
        <v>18.652770427884867</v>
      </c>
      <c r="E5" s="15">
        <f>Se_mgl!E5*(1/100)</f>
        <v>0.19488783916140373</v>
      </c>
      <c r="F5" s="15">
        <f>Se_mgl!F5*(1/100)</f>
        <v>1.3194791574488443</v>
      </c>
      <c r="G5" s="15">
        <f>Se_mgl!G5*(1/100)</f>
        <v>4.6736221390188462</v>
      </c>
      <c r="H5" s="15">
        <f>Se_mgl!H5*(1/100)</f>
        <v>0</v>
      </c>
      <c r="I5" s="15">
        <f>Se_mgl!I5*(1/100)</f>
        <v>0</v>
      </c>
      <c r="J5" s="15">
        <f>Se_mgl!J5*(1/100)</f>
        <v>0</v>
      </c>
      <c r="K5" s="15">
        <f>Se_mgl!K5*(1/100)</f>
        <v>0</v>
      </c>
      <c r="L5" s="15">
        <f>Se_mgl!L5*(1/100)</f>
        <v>0</v>
      </c>
      <c r="M5" s="15">
        <f>Se_mgl!M5*(1/100)</f>
        <v>0</v>
      </c>
    </row>
    <row r="6" spans="1:13" s="4" customFormat="1" x14ac:dyDescent="0.2">
      <c r="A6" s="6" t="s">
        <v>18</v>
      </c>
      <c r="B6" s="5">
        <v>39264</v>
      </c>
      <c r="C6" s="15">
        <f>Se_mgl!C6*(1/100)</f>
        <v>0</v>
      </c>
      <c r="D6" s="15">
        <f>Se_mgl!D6*(1/100)</f>
        <v>48.132605813059428</v>
      </c>
      <c r="E6" s="15">
        <f>Se_mgl!E6*(1/100)</f>
        <v>7.4910996433397353E-2</v>
      </c>
      <c r="F6" s="15">
        <f>Se_mgl!F6*(1/100)</f>
        <v>0.14600678343046603</v>
      </c>
      <c r="G6" s="15">
        <f>Se_mgl!G6*(1/100)</f>
        <v>3.2089644975013472</v>
      </c>
      <c r="H6" s="15">
        <f>Se_mgl!H6*(1/100)</f>
        <v>0</v>
      </c>
      <c r="I6" s="15">
        <f>Se_mgl!I6*(1/100)</f>
        <v>0</v>
      </c>
      <c r="J6" s="15">
        <f>Se_mgl!J6*(1/100)</f>
        <v>7.9898725308603386E-3</v>
      </c>
      <c r="K6" s="15">
        <f>Se_mgl!K6*(1/100)</f>
        <v>0</v>
      </c>
      <c r="L6" s="15">
        <f>Se_mgl!L6*(1/100)</f>
        <v>0</v>
      </c>
      <c r="M6" s="15">
        <f>Se_mgl!M6*(1/100)</f>
        <v>0</v>
      </c>
    </row>
    <row r="7" spans="1:13" s="4" customFormat="1" x14ac:dyDescent="0.2">
      <c r="A7" s="4" t="s">
        <v>19</v>
      </c>
      <c r="B7" s="5">
        <v>39264</v>
      </c>
      <c r="C7" s="15">
        <f>Se_mgl!C7*(1/100)</f>
        <v>0</v>
      </c>
      <c r="D7" s="15">
        <f>Se_mgl!D7*(1/100)</f>
        <v>0.64761728100828109</v>
      </c>
      <c r="E7" s="15">
        <f>Se_mgl!E7*(1/100)</f>
        <v>0.16615353610268829</v>
      </c>
      <c r="F7" s="15">
        <f>Se_mgl!F7*(1/100)</f>
        <v>0.13785966658078791</v>
      </c>
      <c r="G7" s="15">
        <f>Se_mgl!G7*(1/100)</f>
        <v>8.6352310564497685</v>
      </c>
      <c r="H7" s="15">
        <f>Se_mgl!H7*(1/100)</f>
        <v>0</v>
      </c>
      <c r="I7" s="15">
        <f>Se_mgl!I7*(1/100)</f>
        <v>0</v>
      </c>
      <c r="J7" s="15">
        <f>Se_mgl!J7*(1/100)</f>
        <v>0</v>
      </c>
      <c r="K7" s="15">
        <f>Se_mgl!K7*(1/100)</f>
        <v>0</v>
      </c>
      <c r="L7" s="15">
        <f>Se_mgl!L7*(1/100)</f>
        <v>0</v>
      </c>
      <c r="M7" s="15">
        <f>Se_mgl!M7*(1/100)</f>
        <v>0</v>
      </c>
    </row>
    <row r="8" spans="1:13" s="4" customFormat="1" x14ac:dyDescent="0.2">
      <c r="A8" s="4" t="s">
        <v>14</v>
      </c>
      <c r="B8" s="5">
        <v>40664</v>
      </c>
      <c r="C8" s="15">
        <f>Se_mgl!C8*(1/100)</f>
        <v>0</v>
      </c>
      <c r="D8" s="15">
        <f>Se_mgl!D8*(1/100)</f>
        <v>18.266831872629819</v>
      </c>
      <c r="E8" s="15">
        <f>Se_mgl!E8*(1/100)</f>
        <v>0.15359321697161074</v>
      </c>
      <c r="F8" s="15">
        <f>Se_mgl!F8*(1/100)</f>
        <v>0.53327990560506489</v>
      </c>
      <c r="G8" s="15">
        <f>Se_mgl!G8*(1/100)</f>
        <v>4.9210511576502292</v>
      </c>
      <c r="H8" s="15">
        <f>Se_mgl!H8*(1/100)</f>
        <v>3.7727966577342973</v>
      </c>
      <c r="I8" s="15">
        <f>Se_mgl!I8*(1/100)</f>
        <v>0</v>
      </c>
      <c r="J8" s="15">
        <f>Se_mgl!J8*(1/100)</f>
        <v>0</v>
      </c>
      <c r="K8" s="15">
        <f>Se_mgl!K8*(1/100)</f>
        <v>0</v>
      </c>
      <c r="L8" s="15">
        <f>Se_mgl!L8*(1/100)</f>
        <v>0</v>
      </c>
      <c r="M8" s="15">
        <f>Se_mgl!M8*(1/100)</f>
        <v>0</v>
      </c>
    </row>
    <row r="9" spans="1:13" s="4" customFormat="1" x14ac:dyDescent="0.2">
      <c r="A9" s="4" t="s">
        <v>15</v>
      </c>
      <c r="B9" s="5">
        <v>40664</v>
      </c>
      <c r="C9" s="15">
        <f>Se_mgl!C9*(1/100)</f>
        <v>0</v>
      </c>
      <c r="D9" s="15">
        <f>Se_mgl!D9*(1/100)</f>
        <v>23.791773653646139</v>
      </c>
      <c r="E9" s="15">
        <f>Se_mgl!E9*(1/100)</f>
        <v>6.1693324879883951E-2</v>
      </c>
      <c r="F9" s="15">
        <f>Se_mgl!F9*(1/100)</f>
        <v>0.13260057793665325</v>
      </c>
      <c r="G9" s="15">
        <f>Se_mgl!G9*(1/100)</f>
        <v>6.427117302513933</v>
      </c>
      <c r="H9" s="15">
        <f>Se_mgl!H9*(1/100)</f>
        <v>0</v>
      </c>
      <c r="I9" s="15">
        <f>Se_mgl!I9*(1/100)</f>
        <v>0</v>
      </c>
      <c r="J9" s="15">
        <f>Se_mgl!J9*(1/100)</f>
        <v>0</v>
      </c>
      <c r="K9" s="15">
        <f>Se_mgl!K9*(1/100)</f>
        <v>0</v>
      </c>
      <c r="L9" s="15">
        <f>Se_mgl!L9*(1/100)</f>
        <v>0</v>
      </c>
      <c r="M9" s="15">
        <f>Se_mgl!M9*(1/100)</f>
        <v>0</v>
      </c>
    </row>
    <row r="10" spans="1:13" s="4" customFormat="1" x14ac:dyDescent="0.2">
      <c r="A10" s="4" t="s">
        <v>16</v>
      </c>
      <c r="B10" s="5">
        <v>40664</v>
      </c>
      <c r="C10" s="15">
        <f>Se_mgl!C10*(1/100)</f>
        <v>2.4598937876867098E-2</v>
      </c>
      <c r="D10" s="15">
        <f>Se_mgl!D10*(1/100)</f>
        <v>10.954361110761434</v>
      </c>
      <c r="E10" s="15">
        <f>Se_mgl!E10*(1/100)</f>
        <v>0.18983466799133519</v>
      </c>
      <c r="F10" s="15">
        <f>Se_mgl!F10*(1/100)</f>
        <v>0.49210669376346006</v>
      </c>
      <c r="G10" s="15">
        <f>Se_mgl!G10*(1/100)</f>
        <v>2.3744361138955052</v>
      </c>
      <c r="H10" s="15">
        <f>Se_mgl!H10*(1/100)</f>
        <v>14.335622966870446</v>
      </c>
      <c r="I10" s="15">
        <f>Se_mgl!I10*(1/100)</f>
        <v>3.0635332938185088E-3</v>
      </c>
      <c r="J10" s="15">
        <f>Se_mgl!J10*(1/100)</f>
        <v>0</v>
      </c>
      <c r="K10" s="15">
        <f>Se_mgl!K10*(1/100)</f>
        <v>0</v>
      </c>
      <c r="L10" s="15">
        <f>Se_mgl!L10*(1/100)</f>
        <v>0</v>
      </c>
      <c r="M10" s="15">
        <f>Se_mgl!M10*(1/100)</f>
        <v>0</v>
      </c>
    </row>
    <row r="11" spans="1:13" s="4" customFormat="1" x14ac:dyDescent="0.2">
      <c r="A11" s="4" t="s">
        <v>17</v>
      </c>
      <c r="B11" s="5">
        <v>40664</v>
      </c>
      <c r="C11" s="15">
        <f>Se_mgl!C11*(1/100)</f>
        <v>0</v>
      </c>
      <c r="D11" s="15">
        <f>Se_mgl!D11*(1/100)</f>
        <v>14.629758061839604</v>
      </c>
      <c r="E11" s="15">
        <f>Se_mgl!E11*(1/100)</f>
        <v>0.24054488516234754</v>
      </c>
      <c r="F11" s="15">
        <f>Se_mgl!F11*(1/100)</f>
        <v>1.4161722511929877</v>
      </c>
      <c r="G11" s="15">
        <f>Se_mgl!G11*(1/100)</f>
        <v>4.7521052080746999</v>
      </c>
      <c r="H11" s="15">
        <f>Se_mgl!H11*(1/100)</f>
        <v>0</v>
      </c>
      <c r="I11" s="15">
        <f>Se_mgl!I11*(1/100)</f>
        <v>0</v>
      </c>
      <c r="J11" s="15">
        <f>Se_mgl!J11*(1/100)</f>
        <v>0</v>
      </c>
      <c r="K11" s="15">
        <f>Se_mgl!K11*(1/100)</f>
        <v>0</v>
      </c>
      <c r="L11" s="15">
        <f>Se_mgl!L11*(1/100)</f>
        <v>0</v>
      </c>
      <c r="M11" s="15">
        <f>Se_mgl!M11*(1/100)</f>
        <v>0</v>
      </c>
    </row>
    <row r="12" spans="1:13" s="4" customFormat="1" x14ac:dyDescent="0.2">
      <c r="A12" s="4" t="s">
        <v>18</v>
      </c>
      <c r="B12" s="5">
        <v>40664</v>
      </c>
      <c r="C12" s="15">
        <f>Se_mgl!C12*(1/100)</f>
        <v>7.582687382586854E-3</v>
      </c>
      <c r="D12" s="15">
        <f>Se_mgl!D12*(1/100)</f>
        <v>13.856157540095134</v>
      </c>
      <c r="E12" s="15">
        <f>Se_mgl!E12*(1/100)</f>
        <v>4.8395170597709307E-2</v>
      </c>
      <c r="F12" s="15">
        <f>Se_mgl!F12*(1/100)</f>
        <v>6.0677273732144751E-2</v>
      </c>
      <c r="G12" s="15">
        <f>Se_mgl!G12*(1/100)</f>
        <v>1.3573903799315221</v>
      </c>
      <c r="H12" s="15">
        <f>Se_mgl!H12*(1/100)</f>
        <v>22.536867017443001</v>
      </c>
      <c r="I12" s="15">
        <f>Se_mgl!I12*(1/100)</f>
        <v>0</v>
      </c>
      <c r="J12" s="15">
        <f>Se_mgl!J12*(1/100)</f>
        <v>0</v>
      </c>
      <c r="K12" s="15">
        <f>Se_mgl!K12*(1/100)</f>
        <v>0</v>
      </c>
      <c r="L12" s="15">
        <f>Se_mgl!L12*(1/100)</f>
        <v>0</v>
      </c>
      <c r="M12" s="15">
        <f>Se_mgl!M12*(1/100)</f>
        <v>0</v>
      </c>
    </row>
    <row r="13" spans="1:13" s="4" customFormat="1" x14ac:dyDescent="0.2">
      <c r="A13" s="4" t="s">
        <v>19</v>
      </c>
      <c r="B13" s="5">
        <v>40664</v>
      </c>
      <c r="C13" s="15">
        <f>Se_mgl!C13*(1/100)</f>
        <v>0</v>
      </c>
      <c r="D13" s="15">
        <f>Se_mgl!D13*(1/100)</f>
        <v>1.6132438655338084</v>
      </c>
      <c r="E13" s="15">
        <f>Se_mgl!E13*(1/100)</f>
        <v>0.25929364225871487</v>
      </c>
      <c r="F13" s="15">
        <f>Se_mgl!F13*(1/100)</f>
        <v>6.1814636867861338E-2</v>
      </c>
      <c r="G13" s="15">
        <f>Se_mgl!G13*(1/100)</f>
        <v>7.9897072012630908</v>
      </c>
      <c r="H13" s="15">
        <f>Se_mgl!H13*(1/100)</f>
        <v>0</v>
      </c>
      <c r="I13" s="15">
        <f>Se_mgl!I13*(1/100)</f>
        <v>0</v>
      </c>
      <c r="J13" s="15">
        <f>Se_mgl!J13*(1/100)</f>
        <v>0</v>
      </c>
      <c r="K13" s="15">
        <f>Se_mgl!K13*(1/100)</f>
        <v>0</v>
      </c>
      <c r="L13" s="15">
        <f>Se_mgl!L13*(1/100)</f>
        <v>0</v>
      </c>
      <c r="M13" s="15">
        <f>Se_mgl!M13*(1/100)</f>
        <v>0</v>
      </c>
    </row>
    <row r="14" spans="1:13" s="4" customFormat="1" x14ac:dyDescent="0.2">
      <c r="A14" s="4" t="s">
        <v>14</v>
      </c>
      <c r="B14" s="5">
        <v>41395</v>
      </c>
      <c r="C14" s="15">
        <f>Se_mgl!C14*(1/100)</f>
        <v>0</v>
      </c>
      <c r="D14" s="15">
        <f>Se_mgl!D14*(1/100)</f>
        <v>15.84671108543113</v>
      </c>
      <c r="E14" s="15">
        <f>Se_mgl!E14*(1/100)</f>
        <v>0.18870395451868988</v>
      </c>
      <c r="F14" s="15">
        <f>Se_mgl!F14*(1/100)</f>
        <v>0.98149838009819246</v>
      </c>
      <c r="G14" s="15">
        <f>Se_mgl!G14*(1/100)</f>
        <v>5.0612197187420493</v>
      </c>
      <c r="H14" s="15">
        <f>Se_mgl!H14*(1/100)</f>
        <v>1.5299918135372124</v>
      </c>
      <c r="I14" s="15">
        <f>Se_mgl!I14*(1/100)</f>
        <v>0</v>
      </c>
      <c r="J14" s="15">
        <f>Se_mgl!J14*(1/100)</f>
        <v>0</v>
      </c>
      <c r="K14" s="15">
        <f>Se_mgl!K14*(1/100)</f>
        <v>0</v>
      </c>
      <c r="L14" s="15">
        <f>Se_mgl!L14*(1/100)</f>
        <v>0</v>
      </c>
      <c r="M14" s="15">
        <f>Se_mgl!M14*(1/100)</f>
        <v>0</v>
      </c>
    </row>
    <row r="15" spans="1:13" s="4" customFormat="1" x14ac:dyDescent="0.2">
      <c r="A15" s="4" t="s">
        <v>15</v>
      </c>
      <c r="B15" s="5">
        <v>41395</v>
      </c>
      <c r="C15" s="15">
        <f>Se_mgl!C15*(1/100)</f>
        <v>0</v>
      </c>
      <c r="D15" s="15">
        <f>Se_mgl!D15*(1/100)</f>
        <v>25.090319751523293</v>
      </c>
      <c r="E15" s="15">
        <f>Se_mgl!E15*(1/100)</f>
        <v>7.8940801929248738E-2</v>
      </c>
      <c r="F15" s="15">
        <f>Se_mgl!F15*(1/100)</f>
        <v>0.15208355682293725</v>
      </c>
      <c r="G15" s="15">
        <f>Se_mgl!G15*(1/100)</f>
        <v>6.1239759089925849</v>
      </c>
      <c r="H15" s="15">
        <f>Se_mgl!H15*(1/100)</f>
        <v>0</v>
      </c>
      <c r="I15" s="15">
        <f>Se_mgl!I15*(1/100)</f>
        <v>0</v>
      </c>
      <c r="J15" s="15">
        <f>Se_mgl!J15*(1/100)</f>
        <v>0</v>
      </c>
      <c r="K15" s="15">
        <f>Se_mgl!K15*(1/100)</f>
        <v>0</v>
      </c>
      <c r="L15" s="15">
        <f>Se_mgl!L15*(1/100)</f>
        <v>0</v>
      </c>
      <c r="M15" s="15">
        <f>Se_mgl!M15*(1/100)</f>
        <v>0</v>
      </c>
    </row>
    <row r="16" spans="1:13" s="4" customFormat="1" x14ac:dyDescent="0.2">
      <c r="A16" s="4" t="s">
        <v>16</v>
      </c>
      <c r="B16" s="5">
        <v>41395</v>
      </c>
      <c r="C16" s="15">
        <f>Se_mgl!C16*(1/100)</f>
        <v>0.10263899338755637</v>
      </c>
      <c r="D16" s="15">
        <f>Se_mgl!D16*(1/100)</f>
        <v>39.248269721208487</v>
      </c>
      <c r="E16" s="15">
        <f>Se_mgl!E16*(1/100)</f>
        <v>0.24094725536058739</v>
      </c>
      <c r="F16" s="15">
        <f>Se_mgl!F16*(1/100)</f>
        <v>0.40783057945126311</v>
      </c>
      <c r="G16" s="15">
        <f>Se_mgl!G16*(1/100)</f>
        <v>1.6092729762145204</v>
      </c>
      <c r="H16" s="15">
        <f>Se_mgl!H16*(1/100)</f>
        <v>0.12022000008058513</v>
      </c>
      <c r="I16" s="15">
        <f>Se_mgl!I16*(1/100)</f>
        <v>1.4162220783260009E-2</v>
      </c>
      <c r="J16" s="15">
        <f>Se_mgl!J16*(1/100)</f>
        <v>0</v>
      </c>
      <c r="K16" s="15">
        <f>Se_mgl!K16*(1/100)</f>
        <v>0</v>
      </c>
      <c r="L16" s="15">
        <f>Se_mgl!L16*(1/100)</f>
        <v>1.1028823700342423E-3</v>
      </c>
      <c r="M16" s="15">
        <f>Se_mgl!M16*(1/100)</f>
        <v>0</v>
      </c>
    </row>
    <row r="17" spans="1:13" s="4" customFormat="1" x14ac:dyDescent="0.2">
      <c r="B17" s="5"/>
      <c r="C17" s="15"/>
      <c r="D17" s="15"/>
      <c r="E17" s="15"/>
      <c r="F17" s="15"/>
      <c r="G17" s="15"/>
      <c r="H17" s="15"/>
    </row>
    <row r="18" spans="1:13" s="4" customFormat="1" x14ac:dyDescent="0.2">
      <c r="A18" s="4" t="s">
        <v>17</v>
      </c>
      <c r="B18" s="5">
        <v>41395</v>
      </c>
      <c r="C18" s="15">
        <f>Se_mgl!C18*(1/100)</f>
        <v>0</v>
      </c>
      <c r="D18" s="15">
        <f>Se_mgl!D18*(1/100)</f>
        <v>13.432255702282175</v>
      </c>
      <c r="E18" s="15">
        <f>Se_mgl!E18*(1/100)</f>
        <v>0.2685292753721657</v>
      </c>
      <c r="F18" s="15">
        <f>Se_mgl!F18*(1/100)</f>
        <v>1.834013056165023</v>
      </c>
      <c r="G18" s="15">
        <f>Se_mgl!G18*(1/100)</f>
        <v>4.1838905540740461</v>
      </c>
      <c r="H18" s="15">
        <f>Se_mgl!H18*(1/100)</f>
        <v>0</v>
      </c>
      <c r="I18" s="15">
        <f>Se_mgl!I18*(1/100)</f>
        <v>0</v>
      </c>
      <c r="J18" s="15">
        <f>Se_mgl!J18*(1/100)</f>
        <v>0</v>
      </c>
      <c r="K18" s="15">
        <f>Se_mgl!K18*(1/100)</f>
        <v>0</v>
      </c>
      <c r="L18" s="15">
        <f>Se_mgl!L18*(1/100)</f>
        <v>0</v>
      </c>
      <c r="M18" s="15">
        <f>Se_mgl!M18*(1/100)</f>
        <v>0</v>
      </c>
    </row>
    <row r="19" spans="1:13" s="4" customFormat="1" x14ac:dyDescent="0.2">
      <c r="A19" s="4" t="s">
        <v>18</v>
      </c>
      <c r="B19" s="5">
        <v>41395</v>
      </c>
      <c r="C19" s="15">
        <f>Se_mgl!C19*(1/100)</f>
        <v>1.4915528583375633E-2</v>
      </c>
      <c r="D19" s="15">
        <f>Se_mgl!D19*(1/100)</f>
        <v>32.706913011287263</v>
      </c>
      <c r="E19" s="15">
        <f>Se_mgl!E19*(1/100)</f>
        <v>0.22917493400252731</v>
      </c>
      <c r="F19" s="15">
        <f>Se_mgl!F19*(1/100)</f>
        <v>8.951644368111461E-2</v>
      </c>
      <c r="G19" s="15">
        <f>Se_mgl!G19*(1/100)</f>
        <v>4.0644175878142343</v>
      </c>
      <c r="H19" s="15">
        <f>Se_mgl!H19*(1/100)</f>
        <v>0.21110073464402071</v>
      </c>
      <c r="I19" s="15">
        <f>Se_mgl!I19*(1/100)</f>
        <v>0</v>
      </c>
      <c r="J19" s="15">
        <f>Se_mgl!J19*(1/100)</f>
        <v>0</v>
      </c>
      <c r="K19" s="15">
        <f>Se_mgl!K19*(1/100)</f>
        <v>0</v>
      </c>
      <c r="L19" s="15">
        <f>Se_mgl!L19*(1/100)</f>
        <v>0</v>
      </c>
      <c r="M19" s="15">
        <f>Se_mgl!M19*(1/100)</f>
        <v>0</v>
      </c>
    </row>
    <row r="20" spans="1:13" s="4" customFormat="1" x14ac:dyDescent="0.2">
      <c r="A20" s="4" t="s">
        <v>19</v>
      </c>
      <c r="B20" s="5">
        <v>41395</v>
      </c>
      <c r="C20" s="15">
        <f>Se_mgl!C20*(1/100)</f>
        <v>0</v>
      </c>
      <c r="D20" s="15">
        <f>Se_mgl!D20*(1/100)</f>
        <v>2.3840309357570573</v>
      </c>
      <c r="E20" s="15">
        <f>Se_mgl!E20*(1/100)</f>
        <v>0.28798844178338345</v>
      </c>
      <c r="F20" s="15">
        <f>Se_mgl!F20*(1/100)</f>
        <v>0.20602085913431267</v>
      </c>
      <c r="G20" s="15">
        <f>Se_mgl!G20*(1/100)</f>
        <v>7.4784653032092692</v>
      </c>
      <c r="H20" s="15">
        <f>Se_mgl!H20*(1/100)</f>
        <v>0.1375034224559589</v>
      </c>
      <c r="I20" s="15">
        <f>Se_mgl!I20*(1/100)</f>
        <v>0</v>
      </c>
      <c r="J20" s="15">
        <f>Se_mgl!J20*(1/100)</f>
        <v>0</v>
      </c>
      <c r="K20" s="15">
        <f>Se_mgl!K20*(1/100)</f>
        <v>0</v>
      </c>
      <c r="L20" s="15">
        <f>Se_mgl!L20*(1/100)</f>
        <v>0</v>
      </c>
      <c r="M20" s="15">
        <f>Se_mgl!M20*(1/100)</f>
        <v>0</v>
      </c>
    </row>
    <row r="21" spans="1:13" s="4" customFormat="1" x14ac:dyDescent="0.2">
      <c r="A21" s="4" t="s">
        <v>14</v>
      </c>
      <c r="B21" s="5">
        <v>41883</v>
      </c>
      <c r="C21" s="15">
        <f>Se_mgl!C21*(1/100)</f>
        <v>0</v>
      </c>
      <c r="D21" s="15">
        <f>Se_mgl!D21*(1/100)</f>
        <v>19.346213324225641</v>
      </c>
      <c r="E21" s="15">
        <f>Se_mgl!E21*(1/100)</f>
        <v>0.17299221724522526</v>
      </c>
      <c r="F21" s="15">
        <f>Se_mgl!F21*(1/100)</f>
        <v>1.1242875829549275</v>
      </c>
      <c r="G21" s="15">
        <f>Se_mgl!G21*(1/100)</f>
        <v>4.6064194256267674</v>
      </c>
      <c r="H21" s="15">
        <f>Se_mgl!H21*(1/100)</f>
        <v>1.3110989215369551</v>
      </c>
      <c r="I21" s="15">
        <f>Se_mgl!I21*(1/100)</f>
        <v>0</v>
      </c>
      <c r="J21" s="15">
        <f>Se_mgl!J21*(1/100)</f>
        <v>0</v>
      </c>
      <c r="K21" s="15">
        <f>Se_mgl!K21*(1/100)</f>
        <v>0</v>
      </c>
      <c r="L21" s="15">
        <f>Se_mgl!L21*(1/100)</f>
        <v>0</v>
      </c>
      <c r="M21" s="15">
        <f>Se_mgl!M21*(1/100)</f>
        <v>0</v>
      </c>
    </row>
    <row r="22" spans="1:13" s="4" customFormat="1" x14ac:dyDescent="0.2">
      <c r="A22" s="4" t="s">
        <v>15</v>
      </c>
      <c r="B22" s="5">
        <v>41883</v>
      </c>
      <c r="C22" s="15">
        <f>Se_mgl!C22*(1/100)</f>
        <v>0</v>
      </c>
      <c r="D22" s="15">
        <f>Se_mgl!D22*(1/100)</f>
        <v>18.746505834757819</v>
      </c>
      <c r="E22" s="15">
        <f>Se_mgl!E22*(1/100)</f>
        <v>8.869043114330559E-2</v>
      </c>
      <c r="F22" s="15">
        <f>Se_mgl!F22*(1/100)</f>
        <v>3.2283574601827361E-2</v>
      </c>
      <c r="G22" s="15">
        <f>Se_mgl!G22*(1/100)</f>
        <v>6.2591075887927881</v>
      </c>
      <c r="H22" s="15">
        <f>Se_mgl!H22*(1/100)</f>
        <v>2.6265618718970773</v>
      </c>
      <c r="I22" s="15">
        <f>Se_mgl!I22*(1/100)</f>
        <v>0</v>
      </c>
      <c r="J22" s="15">
        <f>Se_mgl!J22*(1/100)</f>
        <v>0</v>
      </c>
      <c r="K22" s="15">
        <f>Se_mgl!K22*(1/100)</f>
        <v>0</v>
      </c>
      <c r="L22" s="15">
        <f>Se_mgl!L22*(1/100)</f>
        <v>0</v>
      </c>
      <c r="M22" s="15">
        <f>Se_mgl!M22*(1/100)</f>
        <v>0</v>
      </c>
    </row>
    <row r="23" spans="1:13" s="4" customFormat="1" x14ac:dyDescent="0.2">
      <c r="A23" s="4" t="s">
        <v>16</v>
      </c>
      <c r="B23" s="5">
        <v>41883</v>
      </c>
      <c r="C23" s="15">
        <f>Se_mgl!C23*(1/100)</f>
        <v>2.0063182976078408E-2</v>
      </c>
      <c r="D23" s="15">
        <f>Se_mgl!D23*(1/100)</f>
        <v>11.041150600804061</v>
      </c>
      <c r="E23" s="15">
        <f>Se_mgl!E23*(1/100)</f>
        <v>0.20188022384340759</v>
      </c>
      <c r="F23" s="15">
        <f>Se_mgl!F23*(1/100)</f>
        <v>0.87867049920986406</v>
      </c>
      <c r="G23" s="15">
        <f>Se_mgl!G23*(1/100)</f>
        <v>2.6693923977029277</v>
      </c>
      <c r="H23" s="15">
        <f>Se_mgl!H23*(1/100)</f>
        <v>11.281492021666784</v>
      </c>
      <c r="I23" s="15">
        <f>Se_mgl!I23*(1/100)</f>
        <v>0</v>
      </c>
      <c r="J23" s="15">
        <f>Se_mgl!J23*(1/100)</f>
        <v>4.0603544358074357E-3</v>
      </c>
      <c r="K23" s="15">
        <f>Se_mgl!K23*(1/100)</f>
        <v>0</v>
      </c>
      <c r="L23" s="15">
        <f>Se_mgl!L23*(1/100)</f>
        <v>0</v>
      </c>
      <c r="M23" s="15">
        <f>Se_mgl!M23*(1/100)</f>
        <v>1.2019172413686933E-3</v>
      </c>
    </row>
    <row r="24" spans="1:13" s="4" customFormat="1" x14ac:dyDescent="0.2">
      <c r="B24" s="5"/>
      <c r="C24" s="15"/>
      <c r="D24" s="15"/>
      <c r="E24" s="15"/>
      <c r="F24" s="15"/>
      <c r="G24" s="15"/>
      <c r="H24" s="15"/>
    </row>
    <row r="25" spans="1:13" s="4" customFormat="1" x14ac:dyDescent="0.2">
      <c r="A25" s="4" t="s">
        <v>17</v>
      </c>
      <c r="B25" s="5">
        <v>41883</v>
      </c>
      <c r="C25" s="15">
        <f>Se_mgl!C25*(1/100)</f>
        <v>0</v>
      </c>
      <c r="D25" s="15">
        <f>Se_mgl!D25*(1/100)</f>
        <v>13.95741459704268</v>
      </c>
      <c r="E25" s="15">
        <f>Se_mgl!E25*(1/100)</f>
        <v>0.28436817169585277</v>
      </c>
      <c r="F25" s="15">
        <f>Se_mgl!F25*(1/100)</f>
        <v>0.83429737564570772</v>
      </c>
      <c r="G25" s="15">
        <f>Se_mgl!G25*(1/100)</f>
        <v>5.2641428155308123</v>
      </c>
      <c r="H25" s="15">
        <f>Se_mgl!H25*(1/100)</f>
        <v>7.56718678490403E-2</v>
      </c>
      <c r="I25" s="15">
        <f>Se_mgl!I25*(1/100)</f>
        <v>0</v>
      </c>
      <c r="J25" s="15">
        <f>Se_mgl!J25*(1/100)</f>
        <v>0</v>
      </c>
      <c r="K25" s="15">
        <f>Se_mgl!K25*(1/100)</f>
        <v>0</v>
      </c>
      <c r="L25" s="15">
        <f>Se_mgl!L25*(1/100)</f>
        <v>0</v>
      </c>
      <c r="M25" s="15">
        <f>Se_mgl!M25*(1/100)</f>
        <v>0</v>
      </c>
    </row>
    <row r="26" spans="1:13" s="4" customFormat="1" x14ac:dyDescent="0.2">
      <c r="A26" s="4" t="s">
        <v>18</v>
      </c>
      <c r="B26" s="5">
        <v>41883</v>
      </c>
      <c r="C26" s="15">
        <f>Se_mgl!C26*(1/100)</f>
        <v>9.7072069274522031E-3</v>
      </c>
      <c r="D26" s="15">
        <f>Se_mgl!D26*(1/100)</f>
        <v>1.1403244137142252</v>
      </c>
      <c r="E26" s="15">
        <f>Se_mgl!E26*(1/100)</f>
        <v>2.0651514499557613E-2</v>
      </c>
      <c r="F26" s="15">
        <f>Se_mgl!F26*(1/100)</f>
        <v>1.9419462460769681E-2</v>
      </c>
      <c r="G26" s="15">
        <f>Se_mgl!G26*(1/100)</f>
        <v>0.33306001178916284</v>
      </c>
      <c r="H26" s="15">
        <f>Se_mgl!H26*(1/100)</f>
        <v>32.285925908284916</v>
      </c>
      <c r="I26" s="15">
        <f>Se_mgl!I26*(1/100)</f>
        <v>0</v>
      </c>
      <c r="J26" s="15">
        <f>Se_mgl!J26*(1/100)</f>
        <v>0</v>
      </c>
      <c r="K26" s="15">
        <f>Se_mgl!K26*(1/100)</f>
        <v>0.37094468064837982</v>
      </c>
      <c r="L26" s="15">
        <f>Se_mgl!L26*(1/100)</f>
        <v>0</v>
      </c>
      <c r="M26" s="15">
        <f>Se_mgl!M26*(1/100)</f>
        <v>0</v>
      </c>
    </row>
    <row r="27" spans="1:13" s="4" customFormat="1" x14ac:dyDescent="0.2">
      <c r="A27" s="4" t="s">
        <v>19</v>
      </c>
      <c r="B27" s="5">
        <v>41883</v>
      </c>
      <c r="C27" s="15">
        <f>Se_mgl!C27*(1/100)</f>
        <v>0</v>
      </c>
      <c r="D27" s="15">
        <f>Se_mgl!D27*(1/100)</f>
        <v>2.9076955305797081</v>
      </c>
      <c r="E27" s="15">
        <f>Se_mgl!E27*(1/100)</f>
        <v>0.28962437029619609</v>
      </c>
      <c r="F27" s="15">
        <f>Se_mgl!F27*(1/100)</f>
        <v>0.18569019764577907</v>
      </c>
      <c r="G27" s="15">
        <f>Se_mgl!G27*(1/100)</f>
        <v>7.4218337345393106</v>
      </c>
      <c r="H27" s="15">
        <f>Se_mgl!H27*(1/100)</f>
        <v>0.15764434767302338</v>
      </c>
      <c r="I27" s="15">
        <f>Se_mgl!I27*(1/100)</f>
        <v>0</v>
      </c>
      <c r="J27" s="15">
        <f>Se_mgl!J27*(1/100)</f>
        <v>0</v>
      </c>
      <c r="K27" s="15">
        <f>Se_mgl!K27*(1/100)</f>
        <v>0</v>
      </c>
      <c r="L27" s="15">
        <f>Se_mgl!L27*(1/100)</f>
        <v>0</v>
      </c>
      <c r="M27" s="15">
        <f>Se_mgl!M27*(1/100)</f>
        <v>0</v>
      </c>
    </row>
    <row r="30" spans="1:13" ht="15" x14ac:dyDescent="0.2">
      <c r="B30" s="9"/>
    </row>
    <row r="31" spans="1:13" ht="15" x14ac:dyDescent="0.2">
      <c r="B31" s="9"/>
    </row>
    <row r="32" spans="1:13" ht="15" x14ac:dyDescent="0.2">
      <c r="A32" s="8"/>
      <c r="B32" s="8"/>
      <c r="C32" s="12"/>
      <c r="D32" s="8"/>
      <c r="E32" s="13"/>
      <c r="F32" s="14"/>
      <c r="G32" s="12"/>
    </row>
    <row r="34" spans="1:24" s="4" customFormat="1" x14ac:dyDescent="0.2">
      <c r="A34" s="4" t="s">
        <v>13</v>
      </c>
      <c r="B34" s="5">
        <v>39264</v>
      </c>
      <c r="C34" s="15">
        <f>Se_mgl!C34*(1/100)</f>
        <v>0</v>
      </c>
      <c r="D34" s="15">
        <f>Se_mgl!D34*(1/100)</f>
        <v>10.231774301286039</v>
      </c>
      <c r="E34" s="15">
        <f>Se_mgl!E34*(1/100)</f>
        <v>0.19456455938140754</v>
      </c>
      <c r="F34" s="15">
        <f>Se_mgl!F34*(1/100)</f>
        <v>0.31364057298981629</v>
      </c>
      <c r="G34" s="15">
        <f>Se_mgl!G34*(1/100)</f>
        <v>7.0163451708781741</v>
      </c>
      <c r="H34" s="15">
        <f>Se_mgl!H34*(1/100)</f>
        <v>0</v>
      </c>
      <c r="I34" s="15">
        <f>Se_mgl!I34*(1/100)</f>
        <v>0</v>
      </c>
      <c r="J34" s="15">
        <f>Se_mgl!J34*(1/100)</f>
        <v>0</v>
      </c>
      <c r="K34" s="15">
        <f>Se_mgl!K34*(1/100)</f>
        <v>0</v>
      </c>
      <c r="L34" s="15">
        <f>Se_mgl!L34*(1/100)</f>
        <v>0</v>
      </c>
      <c r="M34" s="15">
        <f>Se_mgl!M34*(1/100)</f>
        <v>0</v>
      </c>
      <c r="X34" s="7"/>
    </row>
    <row r="35" spans="1:24" s="4" customFormat="1" x14ac:dyDescent="0.2">
      <c r="A35" s="4" t="s">
        <v>13</v>
      </c>
      <c r="B35" s="5">
        <v>40664</v>
      </c>
      <c r="C35" s="15">
        <f>Se_mgl!C35*(1/100)</f>
        <v>0</v>
      </c>
      <c r="D35" s="15">
        <f>Se_mgl!D35*(1/100)</f>
        <v>11.500057274675637</v>
      </c>
      <c r="E35" s="15">
        <f>Se_mgl!E35*(1/100)</f>
        <v>0.20826845123849541</v>
      </c>
      <c r="F35" s="15">
        <f>Se_mgl!F35*(1/100)</f>
        <v>0.29376499510546122</v>
      </c>
      <c r="G35" s="15">
        <f>Se_mgl!G35*(1/100)</f>
        <v>6.7907726498439454</v>
      </c>
      <c r="H35" s="15">
        <f>Se_mgl!H35*(1/100)</f>
        <v>0</v>
      </c>
      <c r="I35" s="15">
        <f>Se_mgl!I35*(1/100)</f>
        <v>0</v>
      </c>
      <c r="J35" s="15">
        <f>Se_mgl!J35*(1/100)</f>
        <v>0</v>
      </c>
      <c r="K35" s="15">
        <f>Se_mgl!K35*(1/100)</f>
        <v>0</v>
      </c>
      <c r="L35" s="15">
        <f>Se_mgl!L35*(1/100)</f>
        <v>0</v>
      </c>
      <c r="M35" s="15">
        <f>Se_mgl!M35*(1/100)</f>
        <v>0</v>
      </c>
      <c r="X35" s="7"/>
    </row>
    <row r="36" spans="1:24" s="4" customFormat="1" x14ac:dyDescent="0.2">
      <c r="A36" s="4" t="s">
        <v>13</v>
      </c>
      <c r="B36" s="5">
        <v>41395</v>
      </c>
      <c r="C36" s="15">
        <f>Se_mgl!C36*(1/100)</f>
        <v>0</v>
      </c>
      <c r="D36" s="15">
        <f>Se_mgl!D36*(1/100)</f>
        <v>9.8664261002470006</v>
      </c>
      <c r="E36" s="15">
        <f>Se_mgl!E36*(1/100)</f>
        <v>0.21776996444731636</v>
      </c>
      <c r="F36" s="15">
        <f>Se_mgl!F36*(1/100)</f>
        <v>0.18902583781669932</v>
      </c>
      <c r="G36" s="15">
        <f>Se_mgl!G36*(1/100)</f>
        <v>5.9200846254392205</v>
      </c>
      <c r="H36" s="15">
        <f>Se_mgl!H36*(1/100)</f>
        <v>4.0119046769507332</v>
      </c>
      <c r="I36" s="15">
        <f>Se_mgl!I36*(1/100)</f>
        <v>0</v>
      </c>
      <c r="J36" s="15">
        <f>Se_mgl!J36*(1/100)</f>
        <v>0</v>
      </c>
      <c r="K36" s="15">
        <f>Se_mgl!K36*(1/100)</f>
        <v>0</v>
      </c>
      <c r="L36" s="15">
        <f>Se_mgl!L36*(1/100)</f>
        <v>0</v>
      </c>
      <c r="M36" s="15">
        <f>Se_mgl!M36*(1/100)</f>
        <v>0</v>
      </c>
      <c r="X36" s="7"/>
    </row>
    <row r="37" spans="1:24" s="4" customFormat="1" x14ac:dyDescent="0.2">
      <c r="A37" s="4" t="s">
        <v>13</v>
      </c>
      <c r="B37" s="5">
        <v>41883</v>
      </c>
      <c r="C37" s="15">
        <f>Se_mgl!C37*(1/100)</f>
        <v>0</v>
      </c>
      <c r="D37" s="15">
        <f>Se_mgl!D37*(1/100)</f>
        <v>19.003042264532656</v>
      </c>
      <c r="E37" s="15">
        <f>Se_mgl!E37*(1/100)</f>
        <v>0.18436558091118202</v>
      </c>
      <c r="F37" s="15">
        <f>Se_mgl!F37*(1/100)</f>
        <v>0.20803978193305231</v>
      </c>
      <c r="G37" s="15">
        <f>Se_mgl!G37*(1/100)</f>
        <v>5.2745177687170699</v>
      </c>
      <c r="H37" s="15">
        <f>Se_mgl!H37*(1/100)</f>
        <v>2.9436391122303607</v>
      </c>
      <c r="I37" s="15">
        <f>Se_mgl!I37*(1/100)</f>
        <v>0</v>
      </c>
      <c r="J37" s="15">
        <f>Se_mgl!J37*(1/100)</f>
        <v>0</v>
      </c>
      <c r="K37" s="15">
        <f>Se_mgl!K37*(1/100)</f>
        <v>0</v>
      </c>
      <c r="L37" s="15">
        <f>Se_mgl!L37*(1/100)</f>
        <v>0</v>
      </c>
      <c r="M37" s="15">
        <f>Se_mgl!M37*(1/100)</f>
        <v>0</v>
      </c>
    </row>
    <row r="38" spans="1:24" x14ac:dyDescent="0.2">
      <c r="C38" s="15"/>
      <c r="D38" s="15"/>
      <c r="E38" s="15"/>
      <c r="F38" s="15"/>
      <c r="G38" s="15"/>
      <c r="H38" s="15"/>
      <c r="I38" s="4"/>
    </row>
    <row r="39" spans="1:24" x14ac:dyDescent="0.2">
      <c r="C39" s="15"/>
      <c r="D39" s="15"/>
      <c r="E39" s="15"/>
      <c r="F39" s="15"/>
      <c r="G39" s="15"/>
      <c r="H39" s="15"/>
      <c r="I39" s="4"/>
    </row>
    <row r="40" spans="1:24" x14ac:dyDescent="0.2">
      <c r="C40" s="15"/>
      <c r="D40" s="15"/>
      <c r="E40" s="15"/>
      <c r="F40" s="15"/>
      <c r="G40" s="15"/>
      <c r="H40" s="15"/>
      <c r="I40" s="4"/>
    </row>
    <row r="41" spans="1:24" x14ac:dyDescent="0.2">
      <c r="A41" s="4" t="s">
        <v>20</v>
      </c>
      <c r="B41" s="5">
        <v>39264</v>
      </c>
      <c r="C41" s="15">
        <f>Se_mgl!C41*(1/100)</f>
        <v>0</v>
      </c>
      <c r="D41" s="15">
        <f>Se_mgl!D41*(1/100)</f>
        <v>20.739007908779669</v>
      </c>
      <c r="E41" s="15">
        <f>Se_mgl!E41*(1/100)</f>
        <v>0.13413849520856513</v>
      </c>
      <c r="F41" s="15">
        <f>Se_mgl!F41*(1/100)</f>
        <v>0.22704462910673193</v>
      </c>
      <c r="G41" s="15">
        <f>Se_mgl!G41*(1/100)</f>
        <v>6.2078342982906047</v>
      </c>
      <c r="H41" s="15">
        <f>Se_mgl!H41*(1/100)</f>
        <v>0</v>
      </c>
      <c r="I41" s="15">
        <f>Se_mgl!I41*(1/100)</f>
        <v>0</v>
      </c>
      <c r="J41" s="15">
        <f>Se_mgl!J41*(1/100)</f>
        <v>0</v>
      </c>
      <c r="K41" s="15">
        <f>Se_mgl!K41*(1/100)</f>
        <v>0</v>
      </c>
      <c r="L41" s="15">
        <f>Se_mgl!L41*(1/100)</f>
        <v>0</v>
      </c>
      <c r="M41" s="15">
        <f>Se_mgl!M41*(1/100)</f>
        <v>0</v>
      </c>
    </row>
    <row r="42" spans="1:24" x14ac:dyDescent="0.2">
      <c r="A42" s="4" t="s">
        <v>20</v>
      </c>
      <c r="B42" s="5">
        <v>40664</v>
      </c>
      <c r="C42" s="15">
        <f>Se_mgl!C42*(1/100)</f>
        <v>0</v>
      </c>
      <c r="D42" s="15">
        <f>Se_mgl!D42*(1/100)</f>
        <v>9.0786298756966755</v>
      </c>
      <c r="E42" s="15">
        <f>Se_mgl!E42*(1/100)</f>
        <v>3.3910777881246981E-2</v>
      </c>
      <c r="F42" s="15">
        <f>Se_mgl!F42*(1/100)</f>
        <v>0.19132613584184768</v>
      </c>
      <c r="G42" s="15">
        <f>Se_mgl!G42*(1/100)</f>
        <v>7.2631848116134057</v>
      </c>
      <c r="H42" s="15">
        <f>Se_mgl!H42*(1/100)</f>
        <v>3.9376741325696809</v>
      </c>
      <c r="I42" s="15">
        <f>Se_mgl!I42*(1/100)</f>
        <v>0</v>
      </c>
      <c r="J42" s="15">
        <f>Se_mgl!J42*(1/100)</f>
        <v>0</v>
      </c>
      <c r="K42" s="15">
        <f>Se_mgl!K42*(1/100)</f>
        <v>0</v>
      </c>
      <c r="L42" s="15">
        <f>Se_mgl!L42*(1/100)</f>
        <v>0</v>
      </c>
      <c r="M42" s="15">
        <f>Se_mgl!M42*(1/100)</f>
        <v>0</v>
      </c>
    </row>
    <row r="43" spans="1:24" x14ac:dyDescent="0.2">
      <c r="A43" s="4" t="s">
        <v>20</v>
      </c>
      <c r="B43" s="5">
        <v>41395</v>
      </c>
      <c r="C43" s="15">
        <f>Se_mgl!C43*(1/100)</f>
        <v>0</v>
      </c>
      <c r="D43" s="15">
        <f>Se_mgl!D43*(1/100)</f>
        <v>9.7480823413890523</v>
      </c>
      <c r="E43" s="15">
        <f>Se_mgl!E43*(1/100)</f>
        <v>0.21666250321815156</v>
      </c>
      <c r="F43" s="15">
        <f>Se_mgl!F43*(1/100)</f>
        <v>0.18109919995311469</v>
      </c>
      <c r="G43" s="15">
        <f>Se_mgl!G43*(1/100)</f>
        <v>6.5496142627021685</v>
      </c>
      <c r="H43" s="15">
        <f>Se_mgl!H43*(1/100)</f>
        <v>1.9218344319375107</v>
      </c>
      <c r="I43" s="15">
        <f>Se_mgl!I43*(1/100)</f>
        <v>0</v>
      </c>
      <c r="J43" s="15">
        <f>Se_mgl!J43*(1/100)</f>
        <v>0</v>
      </c>
      <c r="K43" s="15">
        <f>Se_mgl!K43*(1/100)</f>
        <v>0</v>
      </c>
      <c r="L43" s="15">
        <f>Se_mgl!L43*(1/100)</f>
        <v>0</v>
      </c>
      <c r="M43" s="15">
        <f>Se_mgl!M43*(1/100)</f>
        <v>0</v>
      </c>
    </row>
    <row r="44" spans="1:24" x14ac:dyDescent="0.2">
      <c r="A44" s="4" t="s">
        <v>20</v>
      </c>
      <c r="B44" s="5">
        <v>41883</v>
      </c>
      <c r="C44" s="15">
        <f>Se_mgl!C44*(1/100)</f>
        <v>0</v>
      </c>
      <c r="D44" s="15">
        <f>Se_mgl!D44*(1/100)</f>
        <v>9.3594851235691277</v>
      </c>
      <c r="E44" s="15">
        <f>Se_mgl!E44*(1/100)</f>
        <v>0.26696602839575634</v>
      </c>
      <c r="F44" s="15">
        <f>Se_mgl!F44*(1/100)</f>
        <v>0.14345089085267038</v>
      </c>
      <c r="G44" s="15">
        <f>Se_mgl!G44*(1/100)</f>
        <v>5.9903021601097963</v>
      </c>
      <c r="H44" s="15">
        <f>Se_mgl!H44*(1/100)</f>
        <v>3.0446171093427852</v>
      </c>
      <c r="I44" s="15">
        <f>Se_mgl!I44*(1/100)</f>
        <v>0</v>
      </c>
      <c r="J44" s="15">
        <f>Se_mgl!J44*(1/100)</f>
        <v>0</v>
      </c>
      <c r="K44" s="15">
        <f>Se_mgl!K44*(1/100)</f>
        <v>0</v>
      </c>
      <c r="L44" s="15">
        <f>Se_mgl!L44*(1/100)</f>
        <v>0</v>
      </c>
      <c r="M44" s="15">
        <f>Se_mgl!M44*(1/100)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workbookViewId="0">
      <selection activeCell="A2" sqref="A2"/>
    </sheetView>
  </sheetViews>
  <sheetFormatPr baseColWidth="10" defaultColWidth="11.42578125" defaultRowHeight="14.25" x14ac:dyDescent="0.2"/>
  <cols>
    <col min="1" max="1" width="11.42578125" style="59" customWidth="1"/>
    <col min="2" max="2" width="13.42578125" style="60" bestFit="1" customWidth="1"/>
    <col min="3" max="3" width="29.7109375" style="59" bestFit="1" customWidth="1"/>
    <col min="4" max="4" width="14.140625" style="59" bestFit="1" customWidth="1"/>
    <col min="5" max="5" width="16.85546875" style="59" bestFit="1" customWidth="1"/>
    <col min="6" max="6" width="25.42578125" style="59" bestFit="1" customWidth="1"/>
    <col min="7" max="7" width="15.7109375" style="59" bestFit="1" customWidth="1"/>
    <col min="8" max="8" width="29.140625" style="59" bestFit="1" customWidth="1"/>
    <col min="9" max="9" width="26.42578125" style="61" bestFit="1" customWidth="1"/>
    <col min="10" max="10" width="24.5703125" style="61" bestFit="1" customWidth="1"/>
    <col min="11" max="11" width="23.7109375" style="61" bestFit="1" customWidth="1"/>
    <col min="12" max="12" width="25" style="61" bestFit="1" customWidth="1"/>
    <col min="13" max="13" width="26.42578125" style="61" bestFit="1" customWidth="1"/>
    <col min="14" max="221" width="9.140625" style="61" customWidth="1"/>
    <col min="222" max="16384" width="11.42578125" style="61"/>
  </cols>
  <sheetData>
    <row r="1" spans="1:13" s="62" customFormat="1" ht="15" x14ac:dyDescent="0.2">
      <c r="A1" s="62" t="s">
        <v>36</v>
      </c>
      <c r="B1" s="63" t="s">
        <v>1</v>
      </c>
      <c r="C1" s="64" t="s">
        <v>4</v>
      </c>
      <c r="D1" s="64" t="s">
        <v>5</v>
      </c>
      <c r="E1" s="64" t="s">
        <v>6</v>
      </c>
      <c r="F1" s="64" t="s">
        <v>7</v>
      </c>
      <c r="G1" s="64" t="s">
        <v>8</v>
      </c>
      <c r="H1" s="64" t="s">
        <v>9</v>
      </c>
      <c r="I1" s="64" t="s">
        <v>2</v>
      </c>
      <c r="J1" s="64" t="s">
        <v>3</v>
      </c>
      <c r="K1" s="64" t="s">
        <v>10</v>
      </c>
      <c r="L1" s="62" t="s">
        <v>11</v>
      </c>
      <c r="M1" s="64" t="s">
        <v>12</v>
      </c>
    </row>
    <row r="2" spans="1:13" s="59" customFormat="1" x14ac:dyDescent="0.2">
      <c r="A2" s="59" t="s">
        <v>14</v>
      </c>
      <c r="B2" s="60">
        <v>39264</v>
      </c>
      <c r="C2" s="68" t="e">
        <f>'CG-EM_ZS'!C3/Se_mgl!C2*100</f>
        <v>#DIV/0!</v>
      </c>
      <c r="D2" s="68">
        <f>'CG-EM_ZS'!D3/Se_mgl!D2*100</f>
        <v>3.872463024963628E-2</v>
      </c>
      <c r="E2" s="68">
        <f>'CG-EM_ZS'!E3/Se_mgl!E2*100</f>
        <v>2.8510348905508498</v>
      </c>
      <c r="F2" s="68">
        <f>'CG-EM_ZS'!F3/Se_mgl!F2*100</f>
        <v>0.50531941430664007</v>
      </c>
      <c r="G2" s="68">
        <f>'CG-EM_ZS'!G3/Se_mgl!G2*100</f>
        <v>0.33882740968295971</v>
      </c>
      <c r="H2" s="68" t="e">
        <f>'CG-EM_ZS'!H3/Se_mgl!H2*100</f>
        <v>#DIV/0!</v>
      </c>
      <c r="I2" s="68" t="e">
        <f>'CG-EM_ZS'!I3/Se_mgl!I2*100</f>
        <v>#DIV/0!</v>
      </c>
      <c r="J2" s="68" t="e">
        <f>'CG-EM_ZS'!J3/Se_mgl!J2*100</f>
        <v>#DIV/0!</v>
      </c>
      <c r="K2" s="68" t="e">
        <f>'CG-EM_ZS'!K3/Se_mgl!K2*100</f>
        <v>#DIV/0!</v>
      </c>
      <c r="L2" s="68" t="e">
        <f>'CG-EM_ZS'!L3/Se_mgl!L2*100</f>
        <v>#DIV/0!</v>
      </c>
      <c r="M2" s="68" t="e">
        <f>'CG-EM_ZS'!M3/Se_mgl!M2*100</f>
        <v>#DIV/0!</v>
      </c>
    </row>
    <row r="3" spans="1:13" s="59" customFormat="1" x14ac:dyDescent="0.2">
      <c r="A3" s="59" t="s">
        <v>15</v>
      </c>
      <c r="B3" s="60">
        <v>39264</v>
      </c>
      <c r="C3" s="68" t="e">
        <f>'CG-EM_ZS'!C4/Se_mgl!C3*100</f>
        <v>#DIV/0!</v>
      </c>
      <c r="D3" s="68">
        <f>'CG-EM_ZS'!D4/Se_mgl!D3*100</f>
        <v>0.10347249737113065</v>
      </c>
      <c r="E3" s="68">
        <f>'CG-EM_ZS'!E4/Se_mgl!E3*100</f>
        <v>7.6179862355250094</v>
      </c>
      <c r="F3" s="68">
        <f>'CG-EM_ZS'!F4/Se_mgl!F3*100</f>
        <v>1.3502171984951674</v>
      </c>
      <c r="G3" s="68">
        <f>'CG-EM_ZS'!G4/Se_mgl!G3*100</f>
        <v>0.90534933533720086</v>
      </c>
      <c r="H3" s="68" t="e">
        <f>'CG-EM_ZS'!H4/Se_mgl!H3*100</f>
        <v>#DIV/0!</v>
      </c>
      <c r="I3" s="68" t="e">
        <f>'CG-EM_ZS'!I4/Se_mgl!I3*100</f>
        <v>#DIV/0!</v>
      </c>
      <c r="J3" s="68" t="e">
        <f>'CG-EM_ZS'!J4/Se_mgl!J3*100</f>
        <v>#DIV/0!</v>
      </c>
      <c r="K3" s="68" t="e">
        <f>'CG-EM_ZS'!K4/Se_mgl!K3*100</f>
        <v>#DIV/0!</v>
      </c>
      <c r="L3" s="68" t="e">
        <f>'CG-EM_ZS'!L4/Se_mgl!L3*100</f>
        <v>#DIV/0!</v>
      </c>
      <c r="M3" s="68" t="e">
        <f>'CG-EM_ZS'!M4/Se_mgl!M3*100</f>
        <v>#DIV/0!</v>
      </c>
    </row>
    <row r="4" spans="1:13" s="59" customFormat="1" x14ac:dyDescent="0.2">
      <c r="A4" s="59" t="s">
        <v>16</v>
      </c>
      <c r="B4" s="60">
        <v>39264</v>
      </c>
      <c r="C4" s="68">
        <f>'CG-EM_ZS'!C5/Se_mgl!C4*100</f>
        <v>64.523357759528693</v>
      </c>
      <c r="D4" s="68">
        <f>'CG-EM_ZS'!D5/Se_mgl!D4*100</f>
        <v>0.82389920520820337</v>
      </c>
      <c r="E4" s="68">
        <f>'CG-EM_ZS'!E5/Se_mgl!E4*100</f>
        <v>60.658174531382784</v>
      </c>
      <c r="F4" s="68">
        <f>'CG-EM_ZS'!F5/Se_mgl!F4*100</f>
        <v>10.751097199370317</v>
      </c>
      <c r="G4" s="68">
        <f>'CG-EM_ZS'!G5/Se_mgl!G4*100</f>
        <v>7.2088392256028522</v>
      </c>
      <c r="H4" s="68" t="e">
        <f>'CG-EM_ZS'!H5/Se_mgl!H4*100</f>
        <v>#DIV/0!</v>
      </c>
      <c r="I4" s="68" t="e">
        <f>'CG-EM_ZS'!I5/Se_mgl!I4*100</f>
        <v>#DIV/0!</v>
      </c>
      <c r="J4" s="68">
        <f>'CG-EM_ZS'!J5/Se_mgl!J4*100</f>
        <v>51.701408461160803</v>
      </c>
      <c r="K4" s="68" t="e">
        <f>'CG-EM_ZS'!K5/Se_mgl!K4*100</f>
        <v>#DIV/0!</v>
      </c>
      <c r="L4" s="68" t="e">
        <f>'CG-EM_ZS'!L5/Se_mgl!L4*100</f>
        <v>#DIV/0!</v>
      </c>
      <c r="M4" s="68" t="e">
        <f>'CG-EM_ZS'!M5/Se_mgl!M4*100</f>
        <v>#DIV/0!</v>
      </c>
    </row>
    <row r="5" spans="1:13" s="59" customFormat="1" x14ac:dyDescent="0.2">
      <c r="A5" s="59" t="s">
        <v>17</v>
      </c>
      <c r="B5" s="60">
        <v>39264</v>
      </c>
      <c r="C5" s="68" t="e">
        <f>'CG-EM_ZS'!C6/Se_mgl!C5*100</f>
        <v>#DIV/0!</v>
      </c>
      <c r="D5" s="68">
        <f>'CG-EM_ZS'!D6/Se_mgl!D5*100</f>
        <v>0.13938948158141393</v>
      </c>
      <c r="E5" s="68">
        <f>'CG-EM_ZS'!E6/Se_mgl!E5*100</f>
        <v>10.262312972456041</v>
      </c>
      <c r="F5" s="68">
        <f>'CG-EM_ZS'!F6/Se_mgl!F5*100</f>
        <v>1.8188995153514176</v>
      </c>
      <c r="G5" s="68">
        <f>'CG-EM_ZS'!G6/Se_mgl!G5*100</f>
        <v>1.2196107923257626</v>
      </c>
      <c r="H5" s="68" t="e">
        <f>'CG-EM_ZS'!H6/Se_mgl!H5*100</f>
        <v>#DIV/0!</v>
      </c>
      <c r="I5" s="68" t="e">
        <f>'CG-EM_ZS'!I6/Se_mgl!I5*100</f>
        <v>#DIV/0!</v>
      </c>
      <c r="J5" s="68" t="e">
        <f>'CG-EM_ZS'!J6/Se_mgl!J5*100</f>
        <v>#DIV/0!</v>
      </c>
      <c r="K5" s="68" t="e">
        <f>'CG-EM_ZS'!K6/Se_mgl!K5*100</f>
        <v>#DIV/0!</v>
      </c>
      <c r="L5" s="68" t="e">
        <f>'CG-EM_ZS'!L6/Se_mgl!L5*100</f>
        <v>#DIV/0!</v>
      </c>
      <c r="M5" s="68" t="e">
        <f>'CG-EM_ZS'!M6/Se_mgl!M5*100</f>
        <v>#DIV/0!</v>
      </c>
    </row>
    <row r="6" spans="1:13" s="59" customFormat="1" x14ac:dyDescent="0.2">
      <c r="A6" s="59" t="s">
        <v>18</v>
      </c>
      <c r="B6" s="60">
        <v>39264</v>
      </c>
      <c r="C6" s="68" t="e">
        <f>'CG-EM_ZS'!C7/Se_mgl!C6*100</f>
        <v>#DIV/0!</v>
      </c>
      <c r="D6" s="68">
        <f>'CG-EM_ZS'!D7/Se_mgl!D6*100</f>
        <v>9.9724498994352276E-2</v>
      </c>
      <c r="E6" s="68">
        <f>'CG-EM_ZS'!E7/Se_mgl!E6*100</f>
        <v>7.3420462440250649</v>
      </c>
      <c r="F6" s="68">
        <f>'CG-EM_ZS'!F7/Se_mgl!F6*100</f>
        <v>1.3013094017682076</v>
      </c>
      <c r="G6" s="68">
        <f>'CG-EM_ZS'!G7/Se_mgl!G6*100</f>
        <v>0.87255561791980352</v>
      </c>
      <c r="H6" s="68" t="e">
        <f>'CG-EM_ZS'!H7/Se_mgl!H6*100</f>
        <v>#DIV/0!</v>
      </c>
      <c r="I6" s="68" t="e">
        <f>'CG-EM_ZS'!I7/Se_mgl!I6*100</f>
        <v>#DIV/0!</v>
      </c>
      <c r="J6" s="68">
        <f>'CG-EM_ZS'!J7/Se_mgl!J6*100</f>
        <v>6.2579221141361661</v>
      </c>
      <c r="K6" s="68" t="e">
        <f>'CG-EM_ZS'!K7/Se_mgl!K6*100</f>
        <v>#DIV/0!</v>
      </c>
      <c r="L6" s="68" t="e">
        <f>'CG-EM_ZS'!L7/Se_mgl!L6*100</f>
        <v>#DIV/0!</v>
      </c>
      <c r="M6" s="68" t="e">
        <f>'CG-EM_ZS'!M7/Se_mgl!M6*100</f>
        <v>#DIV/0!</v>
      </c>
    </row>
    <row r="7" spans="1:13" s="59" customFormat="1" x14ac:dyDescent="0.2">
      <c r="A7" s="59" t="s">
        <v>19</v>
      </c>
      <c r="B7" s="60">
        <v>39264</v>
      </c>
      <c r="C7" s="68" t="e">
        <f>'CG-EM_ZS'!C8/Se_mgl!C7*100</f>
        <v>#DIV/0!</v>
      </c>
      <c r="D7" s="68">
        <f>'CG-EM_ZS'!D8/Se_mgl!D7*100</f>
        <v>0.13897096732792275</v>
      </c>
      <c r="E7" s="68">
        <f>'CG-EM_ZS'!E8/Se_mgl!E7*100</f>
        <v>10.231500573959163</v>
      </c>
      <c r="F7" s="68">
        <f>'CG-EM_ZS'!F8/Se_mgl!F7*100</f>
        <v>1.8134383043317177</v>
      </c>
      <c r="G7" s="68">
        <f>'CG-EM_ZS'!G8/Se_mgl!G7*100</f>
        <v>1.2159489342392769</v>
      </c>
      <c r="H7" s="68" t="e">
        <f>'CG-EM_ZS'!H8/Se_mgl!H7*100</f>
        <v>#DIV/0!</v>
      </c>
      <c r="I7" s="68" t="e">
        <f>'CG-EM_ZS'!I8/Se_mgl!I7*100</f>
        <v>#DIV/0!</v>
      </c>
      <c r="J7" s="68" t="e">
        <f>'CG-EM_ZS'!J8/Se_mgl!J7*100</f>
        <v>#DIV/0!</v>
      </c>
      <c r="K7" s="68" t="e">
        <f>'CG-EM_ZS'!K8/Se_mgl!K7*100</f>
        <v>#DIV/0!</v>
      </c>
      <c r="L7" s="68" t="e">
        <f>'CG-EM_ZS'!L8/Se_mgl!L7*100</f>
        <v>#DIV/0!</v>
      </c>
      <c r="M7" s="68" t="e">
        <f>'CG-EM_ZS'!M8/Se_mgl!M7*100</f>
        <v>#DIV/0!</v>
      </c>
    </row>
    <row r="8" spans="1:13" s="59" customFormat="1" x14ac:dyDescent="0.2">
      <c r="A8" s="59" t="s">
        <v>14</v>
      </c>
      <c r="B8" s="60">
        <v>40664</v>
      </c>
      <c r="C8" s="68" t="e">
        <f>'CG-EM_ZS'!C9/Se_mgl!C8*100</f>
        <v>#DIV/0!</v>
      </c>
      <c r="D8" s="68">
        <f>'CG-EM_ZS'!D9/Se_mgl!D8*100</f>
        <v>2.2992492783015576E-2</v>
      </c>
      <c r="E8" s="68">
        <f>'CG-EM_ZS'!E9/Se_mgl!E8*100</f>
        <v>1.6927830872118323</v>
      </c>
      <c r="F8" s="68">
        <f>'CG-EM_ZS'!F9/Se_mgl!F8*100</f>
        <v>0.30003005610808148</v>
      </c>
      <c r="G8" s="68">
        <f>'CG-EM_ZS'!G9/Se_mgl!G8*100</f>
        <v>0.20117653084360917</v>
      </c>
      <c r="H8" s="68">
        <f>'CG-EM_ZS'!H9/Se_mgl!H8*100</f>
        <v>4.2408858604133168E-2</v>
      </c>
      <c r="I8" s="68" t="e">
        <f>'CG-EM_ZS'!I9/Se_mgl!I8*100</f>
        <v>#DIV/0!</v>
      </c>
      <c r="J8" s="68" t="e">
        <f>'CG-EM_ZS'!J9/Se_mgl!J8*100</f>
        <v>#DIV/0!</v>
      </c>
      <c r="K8" s="68" t="e">
        <f>'CG-EM_ZS'!K9/Se_mgl!K8*100</f>
        <v>#DIV/0!</v>
      </c>
      <c r="L8" s="68" t="e">
        <f>'CG-EM_ZS'!L9/Se_mgl!L8*100</f>
        <v>#DIV/0!</v>
      </c>
      <c r="M8" s="68" t="e">
        <f>'CG-EM_ZS'!M9/Se_mgl!M8*100</f>
        <v>#DIV/0!</v>
      </c>
    </row>
    <row r="9" spans="1:13" s="59" customFormat="1" x14ac:dyDescent="0.2">
      <c r="A9" s="59" t="s">
        <v>15</v>
      </c>
      <c r="B9" s="60">
        <v>40664</v>
      </c>
      <c r="C9" s="68" t="e">
        <f>'CG-EM_ZS'!C10/Se_mgl!C9*100</f>
        <v>#DIV/0!</v>
      </c>
      <c r="D9" s="68">
        <f>'CG-EM_ZS'!D10/Se_mgl!D9*100</f>
        <v>9.2468936197316484E-2</v>
      </c>
      <c r="E9" s="68">
        <f>'CG-EM_ZS'!E10/Se_mgl!E9*100</f>
        <v>6.8078678012205396</v>
      </c>
      <c r="F9" s="68">
        <f>'CG-EM_ZS'!F10/Se_mgl!F9*100</f>
        <v>1.2066312416559464</v>
      </c>
      <c r="G9" s="68">
        <f>'CG-EM_ZS'!G10/Se_mgl!G9*100</f>
        <v>0.80907189883807595</v>
      </c>
      <c r="H9" s="68" t="e">
        <f>'CG-EM_ZS'!H10/Se_mgl!H9*100</f>
        <v>#DIV/0!</v>
      </c>
      <c r="I9" s="68" t="e">
        <f>'CG-EM_ZS'!I10/Se_mgl!I9*100</f>
        <v>#DIV/0!</v>
      </c>
      <c r="J9" s="68" t="e">
        <f>'CG-EM_ZS'!J10/Se_mgl!J9*100</f>
        <v>#DIV/0!</v>
      </c>
      <c r="K9" s="68" t="e">
        <f>'CG-EM_ZS'!K10/Se_mgl!K9*100</f>
        <v>#DIV/0!</v>
      </c>
      <c r="L9" s="68" t="e">
        <f>'CG-EM_ZS'!L10/Se_mgl!L9*100</f>
        <v>#DIV/0!</v>
      </c>
      <c r="M9" s="68" t="e">
        <f>'CG-EM_ZS'!M10/Se_mgl!M9*100</f>
        <v>#DIV/0!</v>
      </c>
    </row>
    <row r="10" spans="1:13" s="59" customFormat="1" x14ac:dyDescent="0.2">
      <c r="A10" s="59" t="s">
        <v>16</v>
      </c>
      <c r="B10" s="60">
        <v>40664</v>
      </c>
      <c r="C10" s="68">
        <f>'CG-EM_ZS'!C11/Se_mgl!C10*100</f>
        <v>20.732602462466694</v>
      </c>
      <c r="D10" s="68">
        <f>'CG-EM_ZS'!D11/Se_mgl!D10*100</f>
        <v>0.26473474542947778</v>
      </c>
      <c r="E10" s="68">
        <f>'CG-EM_ZS'!E11/Se_mgl!E10*100</f>
        <v>19.490644354638544</v>
      </c>
      <c r="F10" s="68">
        <f>'CG-EM_ZS'!F11/Se_mgl!F10*100</f>
        <v>3.4545354118209484</v>
      </c>
      <c r="G10" s="68">
        <f>'CG-EM_ZS'!G11/Se_mgl!G10*100</f>
        <v>2.3163394322606923</v>
      </c>
      <c r="H10" s="68">
        <f>'CG-EM_ZS'!H11/Se_mgl!H10*100</f>
        <v>0.48829409200960189</v>
      </c>
      <c r="I10" s="68">
        <f>'CG-EM_ZS'!I11/Se_mgl!I10*100</f>
        <v>65.284095460477971</v>
      </c>
      <c r="J10" s="68" t="e">
        <f>'CG-EM_ZS'!J11/Se_mgl!J10*100</f>
        <v>#DIV/0!</v>
      </c>
      <c r="K10" s="68" t="e">
        <f>'CG-EM_ZS'!K11/Se_mgl!K10*100</f>
        <v>#DIV/0!</v>
      </c>
      <c r="L10" s="68" t="e">
        <f>'CG-EM_ZS'!L11/Se_mgl!L10*100</f>
        <v>#DIV/0!</v>
      </c>
      <c r="M10" s="68" t="e">
        <f>'CG-EM_ZS'!M11/Se_mgl!M10*100</f>
        <v>#DIV/0!</v>
      </c>
    </row>
    <row r="11" spans="1:13" s="59" customFormat="1" x14ac:dyDescent="0.2">
      <c r="A11" s="59" t="s">
        <v>17</v>
      </c>
      <c r="B11" s="60">
        <v>40664</v>
      </c>
      <c r="C11" s="68" t="e">
        <f>'CG-EM_ZS'!C12/Se_mgl!C11*100</f>
        <v>#DIV/0!</v>
      </c>
      <c r="D11" s="68">
        <f>'CG-EM_ZS'!D12/Se_mgl!D11*100</f>
        <v>0.12987227758441047</v>
      </c>
      <c r="E11" s="68">
        <f>'CG-EM_ZS'!E12/Se_mgl!E11*100</f>
        <v>9.5616250515894112</v>
      </c>
      <c r="F11" s="68">
        <f>'CG-EM_ZS'!F12/Se_mgl!F11*100</f>
        <v>1.694709099107282</v>
      </c>
      <c r="G11" s="68">
        <f>'CG-EM_ZS'!G12/Se_mgl!G11*100</f>
        <v>1.1363384781179526</v>
      </c>
      <c r="H11" s="68" t="e">
        <f>'CG-EM_ZS'!H12/Se_mgl!H11*100</f>
        <v>#DIV/0!</v>
      </c>
      <c r="I11" s="68" t="e">
        <f>'CG-EM_ZS'!I12/Se_mgl!I11*100</f>
        <v>#DIV/0!</v>
      </c>
      <c r="J11" s="68" t="e">
        <f>'CG-EM_ZS'!J12/Se_mgl!J11*100</f>
        <v>#DIV/0!</v>
      </c>
      <c r="K11" s="68" t="e">
        <f>'CG-EM_ZS'!K12/Se_mgl!K11*100</f>
        <v>#DIV/0!</v>
      </c>
      <c r="L11" s="68" t="e">
        <f>'CG-EM_ZS'!L12/Se_mgl!L11*100</f>
        <v>#DIV/0!</v>
      </c>
      <c r="M11" s="68" t="e">
        <f>'CG-EM_ZS'!M12/Se_mgl!M11*100</f>
        <v>#DIV/0!</v>
      </c>
    </row>
    <row r="12" spans="1:13" s="59" customFormat="1" x14ac:dyDescent="0.2">
      <c r="A12" s="59" t="s">
        <v>18</v>
      </c>
      <c r="B12" s="60">
        <v>40664</v>
      </c>
      <c r="C12" s="68">
        <f>'CG-EM_ZS'!C13/Se_mgl!C12*100</f>
        <v>11.869142885499819</v>
      </c>
      <c r="D12" s="68">
        <f>'CG-EM_ZS'!D13/Se_mgl!D12*100</f>
        <v>0.15155716827867285</v>
      </c>
      <c r="E12" s="68">
        <f>'CG-EM_ZS'!E13/Se_mgl!E12*100</f>
        <v>11.158138164008454</v>
      </c>
      <c r="F12" s="68">
        <f>'CG-EM_ZS'!F13/Se_mgl!F12*100</f>
        <v>1.97767619767709</v>
      </c>
      <c r="G12" s="68">
        <f>'CG-EM_ZS'!G13/Se_mgl!G12*100</f>
        <v>1.3260739331973215</v>
      </c>
      <c r="H12" s="68">
        <f>'CG-EM_ZS'!H13/Se_mgl!H12*100</f>
        <v>0.27954196096218475</v>
      </c>
      <c r="I12" s="68" t="e">
        <f>'CG-EM_ZS'!I13/Se_mgl!I12*100</f>
        <v>#DIV/0!</v>
      </c>
      <c r="J12" s="68" t="e">
        <f>'CG-EM_ZS'!J13/Se_mgl!J12*100</f>
        <v>#DIV/0!</v>
      </c>
      <c r="K12" s="68" t="e">
        <f>'CG-EM_ZS'!K13/Se_mgl!K12*100</f>
        <v>#DIV/0!</v>
      </c>
      <c r="L12" s="68" t="e">
        <f>'CG-EM_ZS'!L13/Se_mgl!L12*100</f>
        <v>#DIV/0!</v>
      </c>
      <c r="M12" s="68" t="e">
        <f>'CG-EM_ZS'!M13/Se_mgl!M12*100</f>
        <v>#DIV/0!</v>
      </c>
    </row>
    <row r="13" spans="1:13" s="59" customFormat="1" x14ac:dyDescent="0.2">
      <c r="A13" s="59" t="s">
        <v>19</v>
      </c>
      <c r="B13" s="60">
        <v>40664</v>
      </c>
      <c r="C13" s="68" t="e">
        <f>'CG-EM_ZS'!C14/Se_mgl!C13*100</f>
        <v>#DIV/0!</v>
      </c>
      <c r="D13" s="68">
        <f>'CG-EM_ZS'!D14/Se_mgl!D13*100</f>
        <v>3.7192145144247311E-2</v>
      </c>
      <c r="E13" s="68">
        <f>'CG-EM_ZS'!E14/Se_mgl!E13*100</f>
        <v>2.7382082870029834</v>
      </c>
      <c r="F13" s="68">
        <f>'CG-EM_ZS'!F14/Se_mgl!F13*100</f>
        <v>0.48532194832964548</v>
      </c>
      <c r="G13" s="68">
        <f>'CG-EM_ZS'!G14/Se_mgl!G13*100</f>
        <v>0.32541868362697529</v>
      </c>
      <c r="H13" s="68" t="e">
        <f>'CG-EM_ZS'!H14/Se_mgl!H13*100</f>
        <v>#DIV/0!</v>
      </c>
      <c r="I13" s="68" t="e">
        <f>'CG-EM_ZS'!I14/Se_mgl!I13*100</f>
        <v>#DIV/0!</v>
      </c>
      <c r="J13" s="68" t="e">
        <f>'CG-EM_ZS'!J14/Se_mgl!J13*100</f>
        <v>#DIV/0!</v>
      </c>
      <c r="K13" s="68" t="e">
        <f>'CG-EM_ZS'!K14/Se_mgl!K13*100</f>
        <v>#DIV/0!</v>
      </c>
      <c r="L13" s="68" t="e">
        <f>'CG-EM_ZS'!L14/Se_mgl!L13*100</f>
        <v>#DIV/0!</v>
      </c>
      <c r="M13" s="68" t="e">
        <f>'CG-EM_ZS'!M14/Se_mgl!M13*100</f>
        <v>#DIV/0!</v>
      </c>
    </row>
    <row r="14" spans="1:13" s="59" customFormat="1" x14ac:dyDescent="0.2">
      <c r="A14" s="59" t="s">
        <v>14</v>
      </c>
      <c r="B14" s="60">
        <v>41395</v>
      </c>
      <c r="C14" s="68" t="e">
        <f>'CG-EM_ZS'!C15/Se_mgl!C14*100</f>
        <v>#DIV/0!</v>
      </c>
      <c r="D14" s="68">
        <f>'CG-EM_ZS'!D15/Se_mgl!D14*100</f>
        <v>4.6066341215189731E-2</v>
      </c>
      <c r="E14" s="68">
        <f>'CG-EM_ZS'!E15/Se_mgl!E14*100</f>
        <v>3.3915558454108194</v>
      </c>
      <c r="F14" s="68">
        <f>'CG-EM_ZS'!F15/Se_mgl!F14*100</f>
        <v>0.60112172568331124</v>
      </c>
      <c r="G14" s="68">
        <f>'CG-EM_ZS'!G15/Se_mgl!G14*100</f>
        <v>0.4030648960853721</v>
      </c>
      <c r="H14" s="68">
        <f>'CG-EM_ZS'!H15/Se_mgl!H14*100</f>
        <v>8.4967774892501513E-2</v>
      </c>
      <c r="I14" s="68" t="e">
        <f>'CG-EM_ZS'!I15/Se_mgl!I14*100</f>
        <v>#DIV/0!</v>
      </c>
      <c r="J14" s="68" t="e">
        <f>'CG-EM_ZS'!J15/Se_mgl!J14*100</f>
        <v>#DIV/0!</v>
      </c>
      <c r="K14" s="68" t="e">
        <f>'CG-EM_ZS'!K15/Se_mgl!K14*100</f>
        <v>#DIV/0!</v>
      </c>
      <c r="L14" s="68" t="e">
        <f>'CG-EM_ZS'!L15/Se_mgl!L14*100</f>
        <v>#DIV/0!</v>
      </c>
      <c r="M14" s="68" t="e">
        <f>'CG-EM_ZS'!M15/Se_mgl!M14*100</f>
        <v>#DIV/0!</v>
      </c>
    </row>
    <row r="15" spans="1:13" s="59" customFormat="1" x14ac:dyDescent="0.2">
      <c r="A15" s="59" t="s">
        <v>15</v>
      </c>
      <c r="B15" s="60">
        <v>41395</v>
      </c>
      <c r="C15" s="68" t="e">
        <f>'CG-EM_ZS'!C16/Se_mgl!C15*100</f>
        <v>#DIV/0!</v>
      </c>
      <c r="D15" s="68">
        <f>'CG-EM_ZS'!D16/Se_mgl!D15*100</f>
        <v>7.0545135236570231E-2</v>
      </c>
      <c r="E15" s="68">
        <f>'CG-EM_ZS'!E16/Se_mgl!E15*100</f>
        <v>5.1937653276877711</v>
      </c>
      <c r="F15" s="68">
        <f>'CG-EM_ZS'!F16/Se_mgl!F15*100</f>
        <v>0.9205465924432219</v>
      </c>
      <c r="G15" s="68">
        <f>'CG-EM_ZS'!G16/Se_mgl!G15*100</f>
        <v>0.61724605977782543</v>
      </c>
      <c r="H15" s="68" t="e">
        <f>'CG-EM_ZS'!H16/Se_mgl!H15*100</f>
        <v>#DIV/0!</v>
      </c>
      <c r="I15" s="68" t="e">
        <f>'CG-EM_ZS'!I16/Se_mgl!I15*100</f>
        <v>#DIV/0!</v>
      </c>
      <c r="J15" s="68" t="e">
        <f>'CG-EM_ZS'!J16/Se_mgl!J15*100</f>
        <v>#DIV/0!</v>
      </c>
      <c r="K15" s="68" t="e">
        <f>'CG-EM_ZS'!K16/Se_mgl!K15*100</f>
        <v>#DIV/0!</v>
      </c>
      <c r="L15" s="68" t="e">
        <f>'CG-EM_ZS'!L16/Se_mgl!L15*100</f>
        <v>#DIV/0!</v>
      </c>
      <c r="M15" s="68" t="e">
        <f>'CG-EM_ZS'!M16/Se_mgl!M15*100</f>
        <v>#DIV/0!</v>
      </c>
    </row>
    <row r="16" spans="1:13" s="59" customFormat="1" x14ac:dyDescent="0.2">
      <c r="A16" s="59" t="s">
        <v>16</v>
      </c>
      <c r="B16" s="60">
        <v>41395</v>
      </c>
      <c r="C16" s="68">
        <f>'CG-EM_ZS'!C17/Se_mgl!C16*100</f>
        <v>14.127184534292144</v>
      </c>
      <c r="D16" s="68">
        <f>'CG-EM_ZS'!D17/Se_mgl!D16*100</f>
        <v>0.18039011783936551</v>
      </c>
      <c r="E16" s="68">
        <f>'CG-EM_ZS'!E17/Se_mgl!E16*100</f>
        <v>13.280914925596765</v>
      </c>
      <c r="F16" s="68">
        <f>'CG-EM_ZS'!F17/Se_mgl!F16*100</f>
        <v>2.3539186328099331</v>
      </c>
      <c r="G16" s="68">
        <f>'CG-EM_ZS'!G17/Se_mgl!G16*100</f>
        <v>1.5783524843465784</v>
      </c>
      <c r="H16" s="68">
        <f>'CG-EM_ZS'!H17/Se_mgl!H16*100</f>
        <v>0.33272334031931</v>
      </c>
      <c r="I16" s="68">
        <f>'CG-EM_ZS'!I17/Se_mgl!I16*100</f>
        <v>44.484548690603027</v>
      </c>
      <c r="J16" s="68" t="e">
        <f>'CG-EM_ZS'!J17/Se_mgl!J16*100</f>
        <v>#DIV/0!</v>
      </c>
      <c r="K16" s="68" t="e">
        <f>'CG-EM_ZS'!K17/Se_mgl!K16*100</f>
        <v>#DIV/0!</v>
      </c>
      <c r="L16" s="68">
        <f>'CG-EM_ZS'!L17/Se_mgl!L16*100</f>
        <v>362.68600429942575</v>
      </c>
      <c r="M16" s="68" t="e">
        <f>'CG-EM_ZS'!M17/Se_mgl!M16*100</f>
        <v>#DIV/0!</v>
      </c>
    </row>
    <row r="17" spans="1:13" s="59" customFormat="1" x14ac:dyDescent="0.2">
      <c r="B17" s="60"/>
      <c r="C17" s="76"/>
      <c r="D17" s="76"/>
      <c r="E17" s="76"/>
      <c r="F17" s="76"/>
      <c r="G17" s="76"/>
      <c r="H17" s="76"/>
    </row>
    <row r="18" spans="1:13" s="59" customFormat="1" x14ac:dyDescent="0.2">
      <c r="A18" s="59" t="s">
        <v>17</v>
      </c>
      <c r="B18" s="60">
        <v>41395</v>
      </c>
      <c r="C18" s="68" t="e">
        <f>'CG-EM_ZS'!C19/Se_mgl!C18*100</f>
        <v>#DIV/0!</v>
      </c>
      <c r="D18" s="68">
        <f>'CG-EM_ZS'!D19/Se_mgl!D18*100</f>
        <v>0.10571567661258402</v>
      </c>
      <c r="E18" s="68">
        <f>'CG-EM_ZS'!E19/Se_mgl!E18*100</f>
        <v>7.7831364833625072</v>
      </c>
      <c r="F18" s="68">
        <f>'CG-EM_ZS'!F19/Se_mgl!F18*100</f>
        <v>1.3794885437131548</v>
      </c>
      <c r="G18" s="68">
        <f>'CG-EM_ZS'!G19/Se_mgl!G18*100</f>
        <v>0.92497639457408931</v>
      </c>
      <c r="H18" s="68" t="e">
        <f>'CG-EM_ZS'!H19/Se_mgl!H18*100</f>
        <v>#DIV/0!</v>
      </c>
      <c r="I18" s="68" t="e">
        <f>'CG-EM_ZS'!I19/Se_mgl!I18*100</f>
        <v>#DIV/0!</v>
      </c>
      <c r="J18" s="68" t="e">
        <f>'CG-EM_ZS'!J19/Se_mgl!J18*100</f>
        <v>#DIV/0!</v>
      </c>
      <c r="K18" s="68" t="e">
        <f>'CG-EM_ZS'!K19/Se_mgl!K18*100</f>
        <v>#DIV/0!</v>
      </c>
      <c r="L18" s="68" t="e">
        <f>'CG-EM_ZS'!L19/Se_mgl!L18*100</f>
        <v>#DIV/0!</v>
      </c>
      <c r="M18" s="68" t="e">
        <f>'CG-EM_ZS'!M19/Se_mgl!M18*100</f>
        <v>#DIV/0!</v>
      </c>
    </row>
    <row r="19" spans="1:13" s="59" customFormat="1" x14ac:dyDescent="0.2">
      <c r="A19" s="59" t="s">
        <v>18</v>
      </c>
      <c r="B19" s="60">
        <v>41395</v>
      </c>
      <c r="C19" s="68">
        <f>'CG-EM_ZS'!C20/Se_mgl!C19*100</f>
        <v>6.0339799221270036</v>
      </c>
      <c r="D19" s="68">
        <f>'CG-EM_ZS'!D20/Se_mgl!D19*100</f>
        <v>7.704793170576324E-2</v>
      </c>
      <c r="E19" s="68">
        <f>'CG-EM_ZS'!E20/Se_mgl!E19*100</f>
        <v>5.6725226328009501</v>
      </c>
      <c r="F19" s="68">
        <f>'CG-EM_ZS'!F20/Se_mgl!F19*100</f>
        <v>1.0054018714216124</v>
      </c>
      <c r="G19" s="68">
        <f>'CG-EM_ZS'!G20/Se_mgl!G19*100</f>
        <v>0.6741433282384548</v>
      </c>
      <c r="H19" s="68">
        <f>'CG-EM_ZS'!H20/Se_mgl!H19*100</f>
        <v>0.14211224821452664</v>
      </c>
      <c r="I19" s="68" t="e">
        <f>'CG-EM_ZS'!I20/Se_mgl!I19*100</f>
        <v>#DIV/0!</v>
      </c>
      <c r="J19" s="68" t="e">
        <f>'CG-EM_ZS'!J20/Se_mgl!J19*100</f>
        <v>#DIV/0!</v>
      </c>
      <c r="K19" s="68" t="e">
        <f>'CG-EM_ZS'!K20/Se_mgl!K19*100</f>
        <v>#DIV/0!</v>
      </c>
      <c r="L19" s="68" t="e">
        <f>'CG-EM_ZS'!L20/Se_mgl!L19*100</f>
        <v>#DIV/0!</v>
      </c>
      <c r="M19" s="68" t="e">
        <f>'CG-EM_ZS'!M20/Se_mgl!M19*100</f>
        <v>#DIV/0!</v>
      </c>
    </row>
    <row r="20" spans="1:13" s="59" customFormat="1" x14ac:dyDescent="0.2">
      <c r="A20" s="59" t="s">
        <v>19</v>
      </c>
      <c r="B20" s="60">
        <v>41395</v>
      </c>
      <c r="C20" s="68" t="e">
        <f>'CG-EM_ZS'!C21/Se_mgl!C20*100</f>
        <v>#DIV/0!</v>
      </c>
      <c r="D20" s="68">
        <f>'CG-EM_ZS'!D21/Se_mgl!D20*100</f>
        <v>0.19714509277152054</v>
      </c>
      <c r="E20" s="68">
        <f>'CG-EM_ZS'!E21/Se_mgl!E20*100</f>
        <v>14.514471393765429</v>
      </c>
      <c r="F20" s="68">
        <f>'CG-EM_ZS'!F21/Se_mgl!F20*100</f>
        <v>2.5725550423730312</v>
      </c>
      <c r="G20" s="68">
        <f>'CG-EM_ZS'!G21/Se_mgl!G20*100</f>
        <v>1.7249528448656655</v>
      </c>
      <c r="H20" s="68">
        <f>'CG-EM_ZS'!H21/Se_mgl!H20*100</f>
        <v>0.36362731273844873</v>
      </c>
      <c r="I20" s="68" t="e">
        <f>'CG-EM_ZS'!I21/Se_mgl!I20*100</f>
        <v>#DIV/0!</v>
      </c>
      <c r="J20" s="68" t="e">
        <f>'CG-EM_ZS'!J21/Se_mgl!J20*100</f>
        <v>#DIV/0!</v>
      </c>
      <c r="K20" s="68" t="e">
        <f>'CG-EM_ZS'!K21/Se_mgl!K20*100</f>
        <v>#DIV/0!</v>
      </c>
      <c r="L20" s="68" t="e">
        <f>'CG-EM_ZS'!L21/Se_mgl!L20*100</f>
        <v>#DIV/0!</v>
      </c>
      <c r="M20" s="68" t="e">
        <f>'CG-EM_ZS'!M21/Se_mgl!M20*100</f>
        <v>#DIV/0!</v>
      </c>
    </row>
    <row r="21" spans="1:13" s="59" customFormat="1" x14ac:dyDescent="0.2">
      <c r="A21" s="59" t="s">
        <v>14</v>
      </c>
      <c r="B21" s="60">
        <v>41883</v>
      </c>
      <c r="C21" s="68" t="e">
        <f>'CG-EM_ZS'!C22/Se_mgl!C21*100</f>
        <v>#DIV/0!</v>
      </c>
      <c r="D21" s="68">
        <f>'CG-EM_ZS'!D22/Se_mgl!D21*100</f>
        <v>6.202764230338248E-2</v>
      </c>
      <c r="E21" s="68">
        <f>'CG-EM_ZS'!E22/Se_mgl!E21*100</f>
        <v>4.566679429746455</v>
      </c>
      <c r="F21" s="68">
        <f>'CG-EM_ZS'!F22/Se_mgl!F21*100</f>
        <v>0.80940145012388875</v>
      </c>
      <c r="G21" s="68">
        <f>'CG-EM_ZS'!G22/Se_mgl!G21*100</f>
        <v>0.54272087906103783</v>
      </c>
      <c r="H21" s="68">
        <f>'CG-EM_ZS'!H22/Se_mgl!H21*100</f>
        <v>0.11440784332593325</v>
      </c>
      <c r="I21" s="68" t="e">
        <f>'CG-EM_ZS'!I22/Se_mgl!I21*100</f>
        <v>#DIV/0!</v>
      </c>
      <c r="J21" s="68" t="e">
        <f>'CG-EM_ZS'!J22/Se_mgl!J21*100</f>
        <v>#DIV/0!</v>
      </c>
      <c r="K21" s="68" t="e">
        <f>'CG-EM_ZS'!K22/Se_mgl!K21*100</f>
        <v>#DIV/0!</v>
      </c>
      <c r="L21" s="68" t="e">
        <f>'CG-EM_ZS'!L22/Se_mgl!L21*100</f>
        <v>#DIV/0!</v>
      </c>
      <c r="M21" s="68" t="e">
        <f>'CG-EM_ZS'!M22/Se_mgl!M21*100</f>
        <v>#DIV/0!</v>
      </c>
    </row>
    <row r="22" spans="1:13" s="59" customFormat="1" x14ac:dyDescent="0.2">
      <c r="A22" s="59" t="s">
        <v>15</v>
      </c>
      <c r="B22" s="60">
        <v>41883</v>
      </c>
      <c r="C22" s="68" t="e">
        <f>'CG-EM_ZS'!C23/Se_mgl!C22*100</f>
        <v>#DIV/0!</v>
      </c>
      <c r="D22" s="68">
        <f>'CG-EM_ZS'!D23/Se_mgl!D22*100</f>
        <v>4.747551398884451E-2</v>
      </c>
      <c r="E22" s="68">
        <f>'CG-EM_ZS'!E23/Se_mgl!E22*100</f>
        <v>3.495303788737969</v>
      </c>
      <c r="F22" s="68">
        <f>'CG-EM_ZS'!F23/Se_mgl!F22*100</f>
        <v>0.61951008358497983</v>
      </c>
      <c r="G22" s="68">
        <f>'CG-EM_ZS'!G23/Se_mgl!G22*100</f>
        <v>0.4153946809694431</v>
      </c>
      <c r="H22" s="68">
        <f>'CG-EM_ZS'!H23/Se_mgl!H22*100</f>
        <v>8.756694539005043E-2</v>
      </c>
      <c r="I22" s="68" t="e">
        <f>'CG-EM_ZS'!I23/Se_mgl!I22*100</f>
        <v>#DIV/0!</v>
      </c>
      <c r="J22" s="68" t="e">
        <f>'CG-EM_ZS'!J23/Se_mgl!J22*100</f>
        <v>#DIV/0!</v>
      </c>
      <c r="K22" s="68" t="e">
        <f>'CG-EM_ZS'!K23/Se_mgl!K22*100</f>
        <v>#DIV/0!</v>
      </c>
      <c r="L22" s="68" t="e">
        <f>'CG-EM_ZS'!L23/Se_mgl!L22*100</f>
        <v>#DIV/0!</v>
      </c>
      <c r="M22" s="68" t="e">
        <f>'CG-EM_ZS'!M23/Se_mgl!M22*100</f>
        <v>#DIV/0!</v>
      </c>
    </row>
    <row r="23" spans="1:13" s="59" customFormat="1" x14ac:dyDescent="0.2">
      <c r="A23" s="59" t="s">
        <v>16</v>
      </c>
      <c r="B23" s="60">
        <v>41883</v>
      </c>
      <c r="C23" s="68">
        <f>'CG-EM_ZS'!C24/Se_mgl!C23*100</f>
        <v>18.441739799769348</v>
      </c>
      <c r="D23" s="68">
        <f>'CG-EM_ZS'!D24/Se_mgl!D23*100</f>
        <v>0.23548270411334285</v>
      </c>
      <c r="E23" s="68">
        <f>'CG-EM_ZS'!E24/Se_mgl!E23*100</f>
        <v>17.337012676956633</v>
      </c>
      <c r="F23" s="68">
        <f>'CG-EM_ZS'!F24/Se_mgl!F23*100</f>
        <v>3.0728242298198802</v>
      </c>
      <c r="G23" s="68">
        <f>'CG-EM_ZS'!G24/Se_mgl!G23*100</f>
        <v>2.0603939700783123</v>
      </c>
      <c r="H23" s="68">
        <f>'CG-EM_ZS'!H24/Se_mgl!H23*100</f>
        <v>0.43433971238815361</v>
      </c>
      <c r="I23" s="68" t="e">
        <f>'CG-EM_ZS'!I24/Se_mgl!I23*100</f>
        <v>#DIV/0!</v>
      </c>
      <c r="J23" s="68">
        <f>'CG-EM_ZS'!J24/Se_mgl!J23*100</f>
        <v>14.777035095969026</v>
      </c>
      <c r="K23" s="68" t="e">
        <f>'CG-EM_ZS'!K24/Se_mgl!K23*100</f>
        <v>#DIV/0!</v>
      </c>
      <c r="L23" s="68" t="e">
        <f>'CG-EM_ZS'!L24/Se_mgl!L23*100</f>
        <v>#DIV/0!</v>
      </c>
      <c r="M23" s="68">
        <f>'CG-EM_ZS'!M24/Se_mgl!M23*100</f>
        <v>158.08076751077797</v>
      </c>
    </row>
    <row r="24" spans="1:13" s="59" customFormat="1" x14ac:dyDescent="0.2">
      <c r="B24" s="60"/>
      <c r="C24" s="76"/>
      <c r="D24" s="76"/>
      <c r="E24" s="76"/>
      <c r="F24" s="76"/>
      <c r="G24" s="76"/>
      <c r="H24" s="76"/>
    </row>
    <row r="25" spans="1:13" s="59" customFormat="1" x14ac:dyDescent="0.2">
      <c r="A25" s="59" t="s">
        <v>17</v>
      </c>
      <c r="B25" s="60">
        <v>41883</v>
      </c>
      <c r="C25" s="68" t="e">
        <f>'CG-EM_ZS'!C26/Se_mgl!C25*100</f>
        <v>#DIV/0!</v>
      </c>
      <c r="D25" s="68">
        <f>'CG-EM_ZS'!D26/Se_mgl!D25*100</f>
        <v>7.1646506811647026E-2</v>
      </c>
      <c r="E25" s="68">
        <f>'CG-EM_ZS'!E26/Se_mgl!E25*100</f>
        <v>5.2748519324600496</v>
      </c>
      <c r="F25" s="68">
        <f>'CG-EM_ZS'!F26/Se_mgl!F25*100</f>
        <v>0.93491843887956139</v>
      </c>
      <c r="G25" s="68">
        <f>'CG-EM_ZS'!G26/Se_mgl!G25*100</f>
        <v>0.62688268833892624</v>
      </c>
      <c r="H25" s="68">
        <f>'CG-EM_ZS'!H26/Se_mgl!H25*100</f>
        <v>0.13214950660328947</v>
      </c>
      <c r="I25" s="68" t="e">
        <f>'CG-EM_ZS'!I26/Se_mgl!I25*100</f>
        <v>#DIV/0!</v>
      </c>
      <c r="J25" s="68" t="e">
        <f>'CG-EM_ZS'!J26/Se_mgl!J25*100</f>
        <v>#DIV/0!</v>
      </c>
      <c r="K25" s="68" t="e">
        <f>'CG-EM_ZS'!K26/Se_mgl!K25*100</f>
        <v>#DIV/0!</v>
      </c>
      <c r="L25" s="68" t="e">
        <f>'CG-EM_ZS'!L26/Se_mgl!L25*100</f>
        <v>#DIV/0!</v>
      </c>
      <c r="M25" s="68" t="e">
        <f>'CG-EM_ZS'!M26/Se_mgl!M25*100</f>
        <v>#DIV/0!</v>
      </c>
    </row>
    <row r="26" spans="1:13" s="59" customFormat="1" x14ac:dyDescent="0.2">
      <c r="A26" s="59" t="s">
        <v>18</v>
      </c>
      <c r="B26" s="60">
        <v>41883</v>
      </c>
      <c r="C26" s="68">
        <f>'CG-EM_ZS'!C27/Se_mgl!C26*100</f>
        <v>6.1809746560896555</v>
      </c>
      <c r="D26" s="68">
        <f>'CG-EM_ZS'!D27/Se_mgl!D26*100</f>
        <v>7.8924908488852835E-2</v>
      </c>
      <c r="E26" s="68">
        <f>'CG-EM_ZS'!E27/Se_mgl!E26*100</f>
        <v>5.8107118488850089</v>
      </c>
      <c r="F26" s="68">
        <f>'CG-EM_ZS'!F27/Se_mgl!F26*100</f>
        <v>1.0298946245501437</v>
      </c>
      <c r="G26" s="68">
        <f>'CG-EM_ZS'!G27/Se_mgl!G26*100</f>
        <v>0.69056623989311883</v>
      </c>
      <c r="H26" s="68">
        <f>'CG-EM_ZS'!H27/Se_mgl!H26*100</f>
        <v>0.14557426704599882</v>
      </c>
      <c r="I26" s="68" t="e">
        <f>'CG-EM_ZS'!I27/Se_mgl!I26*100</f>
        <v>#DIV/0!</v>
      </c>
      <c r="J26" s="68" t="e">
        <f>'CG-EM_ZS'!J27/Se_mgl!J26*100</f>
        <v>#DIV/0!</v>
      </c>
      <c r="K26" s="68">
        <f>'CG-EM_ZS'!K27/Se_mgl!K26*100</f>
        <v>8.0874592803332673E-2</v>
      </c>
      <c r="L26" s="68" t="e">
        <f>'CG-EM_ZS'!L27/Se_mgl!L26*100</f>
        <v>#DIV/0!</v>
      </c>
      <c r="M26" s="68" t="e">
        <f>'CG-EM_ZS'!M27/Se_mgl!M26*100</f>
        <v>#DIV/0!</v>
      </c>
    </row>
    <row r="27" spans="1:13" s="59" customFormat="1" x14ac:dyDescent="0.2">
      <c r="A27" s="59" t="s">
        <v>19</v>
      </c>
      <c r="B27" s="60">
        <v>41883</v>
      </c>
      <c r="C27" s="68" t="e">
        <f>'CG-EM_ZS'!C28/Se_mgl!C27*100</f>
        <v>#DIV/0!</v>
      </c>
      <c r="D27" s="68">
        <f>'CG-EM_ZS'!D28/Se_mgl!D27*100</f>
        <v>0.10317448881595552</v>
      </c>
      <c r="E27" s="68">
        <f>'CG-EM_ZS'!E28/Se_mgl!E27*100</f>
        <v>7.5960458636477348</v>
      </c>
      <c r="F27" s="68">
        <f>'CG-EM_ZS'!F28/Se_mgl!F27*100</f>
        <v>1.3463284716670814</v>
      </c>
      <c r="G27" s="68">
        <f>'CG-EM_ZS'!G28/Se_mgl!G27*100</f>
        <v>0.90274186133002665</v>
      </c>
      <c r="H27" s="68">
        <f>'CG-EM_ZS'!H28/Se_mgl!H27*100</f>
        <v>0.19030178019591437</v>
      </c>
      <c r="I27" s="68" t="e">
        <f>'CG-EM_ZS'!I28/Se_mgl!I27*100</f>
        <v>#DIV/0!</v>
      </c>
      <c r="J27" s="68" t="e">
        <f>'CG-EM_ZS'!J28/Se_mgl!J27*100</f>
        <v>#DIV/0!</v>
      </c>
      <c r="K27" s="68" t="e">
        <f>'CG-EM_ZS'!K28/Se_mgl!K27*100</f>
        <v>#DIV/0!</v>
      </c>
      <c r="L27" s="68" t="e">
        <f>'CG-EM_ZS'!L28/Se_mgl!L27*100</f>
        <v>#DIV/0!</v>
      </c>
      <c r="M27" s="68" t="e">
        <f>'CG-EM_ZS'!M28/Se_mgl!M27*100</f>
        <v>#DIV/0!</v>
      </c>
    </row>
    <row r="30" spans="1:13" ht="15" x14ac:dyDescent="0.2">
      <c r="B30" s="70"/>
    </row>
    <row r="31" spans="1:13" ht="15" x14ac:dyDescent="0.2">
      <c r="B31" s="70"/>
    </row>
    <row r="32" spans="1:13" ht="15" x14ac:dyDescent="0.2">
      <c r="A32" s="61"/>
      <c r="B32" s="61"/>
      <c r="C32" s="12"/>
      <c r="D32" s="61"/>
      <c r="E32" s="67"/>
      <c r="F32" s="74"/>
      <c r="G32" s="12"/>
    </row>
    <row r="34" spans="1:24" s="59" customFormat="1" x14ac:dyDescent="0.2">
      <c r="A34" s="59" t="s">
        <v>13</v>
      </c>
      <c r="B34" s="60">
        <v>39264</v>
      </c>
      <c r="C34" s="68" t="e">
        <f>'CG-EM_ZS'!C35/Se_mgl!C34*100</f>
        <v>#DIV/0!</v>
      </c>
      <c r="D34" s="68">
        <f>'CG-EM_ZS'!D35/Se_mgl!D34*100</f>
        <v>4.8867379720949726E-3</v>
      </c>
      <c r="E34" s="68">
        <f>'CG-EM_ZS'!E35/Se_mgl!E34*100</f>
        <v>0.35977775306333182</v>
      </c>
      <c r="F34" s="68">
        <f>'CG-EM_ZS'!F35/Se_mgl!F34*100</f>
        <v>6.3767260113535729E-2</v>
      </c>
      <c r="G34" s="68">
        <f>'CG-EM_ZS'!G35/Se_mgl!G34*100</f>
        <v>4.2757303509692021E-2</v>
      </c>
      <c r="H34" s="68" t="e">
        <f>'CG-EM_ZS'!H35/Se_mgl!H34*100</f>
        <v>#DIV/0!</v>
      </c>
      <c r="X34" s="65"/>
    </row>
    <row r="35" spans="1:24" s="59" customFormat="1" x14ac:dyDescent="0.2">
      <c r="A35" s="59" t="s">
        <v>13</v>
      </c>
      <c r="B35" s="60">
        <v>40664</v>
      </c>
      <c r="C35" s="68" t="e">
        <f>'CG-EM_ZS'!C36/Se_mgl!C35*100</f>
        <v>#DIV/0!</v>
      </c>
      <c r="D35" s="68">
        <f>'CG-EM_ZS'!D36/Se_mgl!D35*100</f>
        <v>5.2173653197472728E-3</v>
      </c>
      <c r="E35" s="68">
        <f>'CG-EM_ZS'!E36/Se_mgl!E35*100</f>
        <v>0.3841196279334177</v>
      </c>
      <c r="F35" s="68">
        <f>'CG-EM_ZS'!F36/Se_mgl!F35*100</f>
        <v>6.8081631008555091E-2</v>
      </c>
      <c r="G35" s="68">
        <f>'CG-EM_ZS'!G36/Se_mgl!G35*100</f>
        <v>4.5650180912347862E-2</v>
      </c>
      <c r="H35" s="68" t="e">
        <f>'CG-EM_ZS'!H36/Se_mgl!H35*100</f>
        <v>#DIV/0!</v>
      </c>
      <c r="X35" s="65"/>
    </row>
    <row r="36" spans="1:24" s="59" customFormat="1" x14ac:dyDescent="0.2">
      <c r="A36" s="59" t="s">
        <v>13</v>
      </c>
      <c r="B36" s="60">
        <v>41395</v>
      </c>
      <c r="C36" s="68" t="e">
        <f>'CG-EM_ZS'!C37/Se_mgl!C36*100</f>
        <v>#DIV/0!</v>
      </c>
      <c r="D36" s="68">
        <f>'CG-EM_ZS'!D37/Se_mgl!D36*100</f>
        <v>8.1083058026449155E-3</v>
      </c>
      <c r="E36" s="68">
        <f>'CG-EM_ZS'!E37/Se_mgl!E36*100</f>
        <v>0.59696019297211222</v>
      </c>
      <c r="F36" s="68">
        <f>'CG-EM_ZS'!F37/Se_mgl!F36*100</f>
        <v>0.10580564133985876</v>
      </c>
      <c r="G36" s="68">
        <f>'CG-EM_ZS'!G37/Se_mgl!G36*100</f>
        <v>7.0944931799659799E-2</v>
      </c>
      <c r="H36" s="68">
        <f>'CG-EM_ZS'!H37/Se_mgl!H36*100</f>
        <v>1.4955489930933074E-2</v>
      </c>
      <c r="X36" s="65"/>
    </row>
    <row r="37" spans="1:24" s="59" customFormat="1" x14ac:dyDescent="0.2">
      <c r="A37" s="59" t="s">
        <v>13</v>
      </c>
      <c r="B37" s="60">
        <v>41883</v>
      </c>
      <c r="C37" s="68" t="e">
        <f>'CG-EM_ZS'!C38/Se_mgl!C37*100</f>
        <v>#DIV/0!</v>
      </c>
      <c r="D37" s="68">
        <f>'CG-EM_ZS'!D38/Se_mgl!D37*100</f>
        <v>3.683620707966758E-3</v>
      </c>
      <c r="E37" s="68">
        <f>'CG-EM_ZS'!E38/Se_mgl!E37*100</f>
        <v>0.27120029537447915</v>
      </c>
      <c r="F37" s="68">
        <f>'CG-EM_ZS'!F38/Se_mgl!F37*100</f>
        <v>4.8067729676903932E-2</v>
      </c>
      <c r="G37" s="68">
        <f>'CG-EM_ZS'!G38/Se_mgl!G37*100</f>
        <v>3.2230434601673436E-2</v>
      </c>
      <c r="H37" s="68">
        <f>'CG-EM_ZS'!H38/Se_mgl!H37*100</f>
        <v>6.7943111357989259E-3</v>
      </c>
    </row>
    <row r="38" spans="1:24" x14ac:dyDescent="0.2">
      <c r="C38" s="76"/>
      <c r="D38" s="76"/>
      <c r="E38" s="76"/>
      <c r="F38" s="76"/>
      <c r="G38" s="76"/>
      <c r="H38" s="76"/>
      <c r="I38" s="59"/>
    </row>
    <row r="39" spans="1:24" x14ac:dyDescent="0.2">
      <c r="C39" s="76"/>
      <c r="D39" s="76"/>
      <c r="E39" s="76"/>
      <c r="F39" s="76"/>
      <c r="G39" s="76"/>
      <c r="H39" s="76"/>
      <c r="I39" s="59"/>
    </row>
    <row r="40" spans="1:24" x14ac:dyDescent="0.2">
      <c r="C40" s="76"/>
      <c r="D40" s="76"/>
      <c r="E40" s="76"/>
      <c r="F40" s="76"/>
      <c r="G40" s="76"/>
      <c r="H40" s="76"/>
      <c r="I40" s="59"/>
    </row>
    <row r="41" spans="1:24" x14ac:dyDescent="0.2">
      <c r="A41" s="59" t="s">
        <v>20</v>
      </c>
      <c r="B41" s="60">
        <v>39264</v>
      </c>
      <c r="C41" s="68" t="e">
        <f>'CG-EM_ZS'!C42/Se_mgl!C41*100</f>
        <v>#DIV/0!</v>
      </c>
      <c r="D41" s="68">
        <f>'CG-EM_ZS'!D42/Se_mgl!D41*100</f>
        <v>1.012584598663943E-2</v>
      </c>
      <c r="E41" s="68">
        <f>'CG-EM_ZS'!E42/Se_mgl!E41*100</f>
        <v>0.74549814983771134</v>
      </c>
      <c r="F41" s="68">
        <f>'CG-EM_ZS'!F42/Se_mgl!F41*100</f>
        <v>0.13213261250895847</v>
      </c>
      <c r="G41" s="68">
        <f>'CG-EM_ZS'!G42/Se_mgl!G41*100</f>
        <v>8.8597725643458081E-2</v>
      </c>
      <c r="H41" s="68" t="e">
        <f>'CG-EM_ZS'!H42/Se_mgl!H41*100</f>
        <v>#DIV/0!</v>
      </c>
      <c r="I41" s="59"/>
    </row>
    <row r="42" spans="1:24" x14ac:dyDescent="0.2">
      <c r="A42" s="59" t="s">
        <v>20</v>
      </c>
      <c r="B42" s="60">
        <v>40664</v>
      </c>
      <c r="C42" s="68" t="e">
        <f>'CG-EM_ZS'!C43/Se_mgl!C42*100</f>
        <v>#DIV/0!</v>
      </c>
      <c r="D42" s="68">
        <f>'CG-EM_ZS'!D43/Se_mgl!D42*100</f>
        <v>4.4059511785009831E-2</v>
      </c>
      <c r="E42" s="68">
        <f>'CG-EM_ZS'!E43/Se_mgl!E42*100</f>
        <v>3.2438064495368346</v>
      </c>
      <c r="F42" s="68">
        <f>'CG-EM_ZS'!F43/Se_mgl!F42*100</f>
        <v>0.5749345196148592</v>
      </c>
      <c r="G42" s="68">
        <f>'CG-EM_ZS'!G43/Se_mgl!G42*100</f>
        <v>0.38550581771277037</v>
      </c>
      <c r="H42" s="68">
        <f>'CG-EM_ZS'!H43/Se_mgl!H42*100</f>
        <v>8.1266247339561254E-2</v>
      </c>
      <c r="I42" s="59"/>
    </row>
    <row r="43" spans="1:24" x14ac:dyDescent="0.2">
      <c r="A43" s="59" t="s">
        <v>20</v>
      </c>
      <c r="B43" s="60">
        <v>41395</v>
      </c>
      <c r="C43" s="68" t="e">
        <f>'CG-EM_ZS'!C44/Se_mgl!C43*100</f>
        <v>#DIV/0!</v>
      </c>
      <c r="D43" s="68">
        <f>'CG-EM_ZS'!D44/Se_mgl!D43*100</f>
        <v>3.3852812116580533E-2</v>
      </c>
      <c r="E43" s="68">
        <f>'CG-EM_ZS'!E44/Se_mgl!E43*100</f>
        <v>2.4923555852038173</v>
      </c>
      <c r="F43" s="68">
        <f>'CG-EM_ZS'!F44/Se_mgl!F43*100</f>
        <v>0.44174684383316676</v>
      </c>
      <c r="G43" s="68">
        <f>'CG-EM_ZS'!G44/Se_mgl!G43*100</f>
        <v>0.29620064971576143</v>
      </c>
      <c r="H43" s="68">
        <f>'CG-EM_ZS'!H44/Se_mgl!H43*100</f>
        <v>6.2440342417541747E-2</v>
      </c>
      <c r="I43" s="59"/>
    </row>
    <row r="44" spans="1:24" x14ac:dyDescent="0.2">
      <c r="A44" s="59" t="s">
        <v>20</v>
      </c>
      <c r="B44" s="60">
        <v>41883</v>
      </c>
      <c r="C44" s="68" t="e">
        <f>'CG-EM_ZS'!C45/Se_mgl!C44*100</f>
        <v>#DIV/0!</v>
      </c>
      <c r="D44" s="68">
        <f>'CG-EM_ZS'!D45/Se_mgl!D44*100</f>
        <v>1.0684348410168338E-2</v>
      </c>
      <c r="E44" s="68">
        <f>'CG-EM_ZS'!E45/Se_mgl!E44*100</f>
        <v>0.78661693872409622</v>
      </c>
      <c r="F44" s="68">
        <f>'CG-EM_ZS'!F45/Se_mgl!F44*100</f>
        <v>0.13942053535617827</v>
      </c>
      <c r="G44" s="68">
        <f>'CG-EM_ZS'!G45/Se_mgl!G44*100</f>
        <v>9.3484432843657386E-2</v>
      </c>
      <c r="H44" s="68">
        <f>'CG-EM_ZS'!H45/Se_mgl!H44*100</f>
        <v>1.9706911524566606E-2</v>
      </c>
      <c r="I44" s="5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A2" sqref="A2"/>
    </sheetView>
  </sheetViews>
  <sheetFormatPr baseColWidth="10" defaultColWidth="11.42578125" defaultRowHeight="14.25" x14ac:dyDescent="0.2"/>
  <cols>
    <col min="1" max="7" width="11.42578125" style="67"/>
    <col min="8" max="8" width="29" style="67" bestFit="1" customWidth="1"/>
    <col min="9" max="9" width="29" style="67" customWidth="1"/>
    <col min="10" max="10" width="24.5703125" style="67" bestFit="1" customWidth="1"/>
    <col min="11" max="11" width="23.7109375" style="67" bestFit="1" customWidth="1"/>
    <col min="12" max="12" width="25" style="67" bestFit="1" customWidth="1"/>
    <col min="13" max="13" width="26.42578125" style="67" bestFit="1" customWidth="1"/>
    <col min="14" max="16384" width="11.42578125" style="67"/>
  </cols>
  <sheetData>
    <row r="1" spans="1:13" s="62" customFormat="1" ht="15" x14ac:dyDescent="0.2">
      <c r="A1" s="62" t="s">
        <v>36</v>
      </c>
      <c r="B1" s="63" t="s">
        <v>1</v>
      </c>
      <c r="C1" s="64" t="s">
        <v>4</v>
      </c>
      <c r="D1" s="64" t="s">
        <v>5</v>
      </c>
      <c r="E1" s="64" t="s">
        <v>6</v>
      </c>
      <c r="F1" s="64" t="s">
        <v>7</v>
      </c>
      <c r="G1" s="64" t="s">
        <v>8</v>
      </c>
      <c r="H1" s="64" t="s">
        <v>9</v>
      </c>
      <c r="I1" s="64" t="s">
        <v>43</v>
      </c>
      <c r="J1" s="64" t="s">
        <v>3</v>
      </c>
      <c r="K1" s="64" t="s">
        <v>10</v>
      </c>
      <c r="L1" s="62" t="s">
        <v>11</v>
      </c>
      <c r="M1" s="64" t="s">
        <v>12</v>
      </c>
    </row>
    <row r="2" spans="1:13" x14ac:dyDescent="0.2">
      <c r="A2" s="67" t="s">
        <v>14</v>
      </c>
      <c r="B2" s="60">
        <v>39264</v>
      </c>
      <c r="C2" s="77" t="e">
        <f>GESTEP('%conc_respect_Se'!C2,'1%Se'!C2)</f>
        <v>#DIV/0!</v>
      </c>
      <c r="D2" s="77">
        <f>GESTEP('%conc_respect_Se'!D2,'1%Se'!D2)</f>
        <v>0</v>
      </c>
      <c r="E2" s="77">
        <f>GESTEP('%conc_respect_Se'!E2,'1%Se'!E2)</f>
        <v>1</v>
      </c>
      <c r="F2" s="77">
        <f>GESTEP('%conc_respect_Se'!F2,'1%Se'!F2)</f>
        <v>0</v>
      </c>
      <c r="G2" s="77">
        <f>GESTEP('%conc_respect_Se'!G2,'1%Se'!G2)</f>
        <v>0</v>
      </c>
      <c r="H2" s="77" t="e">
        <f>GESTEP('%conc_respect_Se'!H2,'1%Se'!H2)</f>
        <v>#DIV/0!</v>
      </c>
      <c r="I2" s="77" t="e">
        <f>GESTEP('%conc_respect_Se'!I2,'1%Se'!I2)</f>
        <v>#DIV/0!</v>
      </c>
      <c r="J2" s="77" t="e">
        <f>GESTEP('%conc_respect_Se'!J2,'1%Se'!J2)</f>
        <v>#DIV/0!</v>
      </c>
      <c r="K2" s="77" t="e">
        <f>GESTEP('%conc_respect_Se'!K2,'1%Se'!K2)</f>
        <v>#DIV/0!</v>
      </c>
      <c r="L2" s="77" t="e">
        <f>GESTEP('%conc_respect_Se'!L2,'1%Se'!L2)</f>
        <v>#DIV/0!</v>
      </c>
      <c r="M2" s="77" t="e">
        <f>GESTEP('%conc_respect_Se'!M2,'1%Se'!M2)</f>
        <v>#DIV/0!</v>
      </c>
    </row>
    <row r="3" spans="1:13" x14ac:dyDescent="0.2">
      <c r="A3" s="67" t="s">
        <v>15</v>
      </c>
      <c r="B3" s="60">
        <v>39264</v>
      </c>
      <c r="C3" s="77" t="e">
        <f>GESTEP('%conc_respect_Se'!C3,'1%Se'!C3)</f>
        <v>#DIV/0!</v>
      </c>
      <c r="D3" s="77">
        <f>GESTEP('%conc_respect_Se'!D3,'1%Se'!D3)</f>
        <v>0</v>
      </c>
      <c r="E3" s="77">
        <f>GESTEP('%conc_respect_Se'!E3,'1%Se'!E3)</f>
        <v>1</v>
      </c>
      <c r="F3" s="77">
        <f>GESTEP('%conc_respect_Se'!F3,'1%Se'!F3)</f>
        <v>1</v>
      </c>
      <c r="G3" s="77">
        <f>GESTEP('%conc_respect_Se'!G3,'1%Se'!G3)</f>
        <v>0</v>
      </c>
      <c r="H3" s="77" t="e">
        <f>GESTEP('%conc_respect_Se'!H3,'1%Se'!H3)</f>
        <v>#DIV/0!</v>
      </c>
      <c r="I3" s="77" t="e">
        <f>GESTEP('%conc_respect_Se'!I3,'1%Se'!I3)</f>
        <v>#DIV/0!</v>
      </c>
      <c r="J3" s="77" t="e">
        <f>GESTEP('%conc_respect_Se'!J3,'1%Se'!J3)</f>
        <v>#DIV/0!</v>
      </c>
      <c r="K3" s="77" t="e">
        <f>GESTEP('%conc_respect_Se'!K3,'1%Se'!K3)</f>
        <v>#DIV/0!</v>
      </c>
      <c r="L3" s="77" t="e">
        <f>GESTEP('%conc_respect_Se'!L3,'1%Se'!L3)</f>
        <v>#DIV/0!</v>
      </c>
      <c r="M3" s="77" t="e">
        <f>GESTEP('%conc_respect_Se'!M3,'1%Se'!M3)</f>
        <v>#DIV/0!</v>
      </c>
    </row>
    <row r="4" spans="1:13" x14ac:dyDescent="0.2">
      <c r="A4" s="67" t="s">
        <v>16</v>
      </c>
      <c r="B4" s="60">
        <v>39264</v>
      </c>
      <c r="C4" s="77">
        <f>GESTEP('%conc_respect_Se'!C4,'1%Se'!C4)</f>
        <v>1</v>
      </c>
      <c r="D4" s="77">
        <f>GESTEP('%conc_respect_Se'!D4,'1%Se'!D4)</f>
        <v>0</v>
      </c>
      <c r="E4" s="77">
        <f>GESTEP('%conc_respect_Se'!E4,'1%Se'!E4)</f>
        <v>1</v>
      </c>
      <c r="F4" s="77">
        <f>GESTEP('%conc_respect_Se'!F4,'1%Se'!F4)</f>
        <v>1</v>
      </c>
      <c r="G4" s="77">
        <f>GESTEP('%conc_respect_Se'!G4,'1%Se'!G4)</f>
        <v>1</v>
      </c>
      <c r="H4" s="77" t="e">
        <f>GESTEP('%conc_respect_Se'!H4,'1%Se'!H4)</f>
        <v>#DIV/0!</v>
      </c>
      <c r="I4" s="77" t="e">
        <f>GESTEP('%conc_respect_Se'!I4,'1%Se'!I4)</f>
        <v>#DIV/0!</v>
      </c>
      <c r="J4" s="77">
        <f>GESTEP('%conc_respect_Se'!J4,'1%Se'!J4)</f>
        <v>1</v>
      </c>
      <c r="K4" s="77" t="e">
        <f>GESTEP('%conc_respect_Se'!K4,'1%Se'!K4)</f>
        <v>#DIV/0!</v>
      </c>
      <c r="L4" s="77" t="e">
        <f>GESTEP('%conc_respect_Se'!L4,'1%Se'!L4)</f>
        <v>#DIV/0!</v>
      </c>
      <c r="M4" s="77" t="e">
        <f>GESTEP('%conc_respect_Se'!M4,'1%Se'!M4)</f>
        <v>#DIV/0!</v>
      </c>
    </row>
    <row r="5" spans="1:13" x14ac:dyDescent="0.2">
      <c r="A5" s="67" t="s">
        <v>17</v>
      </c>
      <c r="B5" s="60">
        <v>39264</v>
      </c>
      <c r="C5" s="77" t="e">
        <f>GESTEP('%conc_respect_Se'!C5,'1%Se'!C5)</f>
        <v>#DIV/0!</v>
      </c>
      <c r="D5" s="77">
        <f>GESTEP('%conc_respect_Se'!D5,'1%Se'!D5)</f>
        <v>0</v>
      </c>
      <c r="E5" s="77">
        <f>GESTEP('%conc_respect_Se'!E5,'1%Se'!E5)</f>
        <v>1</v>
      </c>
      <c r="F5" s="77">
        <f>GESTEP('%conc_respect_Se'!F5,'1%Se'!F5)</f>
        <v>1</v>
      </c>
      <c r="G5" s="77">
        <f>GESTEP('%conc_respect_Se'!G5,'1%Se'!G5)</f>
        <v>0</v>
      </c>
      <c r="H5" s="77" t="e">
        <f>GESTEP('%conc_respect_Se'!H5,'1%Se'!H5)</f>
        <v>#DIV/0!</v>
      </c>
      <c r="I5" s="77" t="e">
        <f>GESTEP('%conc_respect_Se'!I5,'1%Se'!I5)</f>
        <v>#DIV/0!</v>
      </c>
      <c r="J5" s="77" t="e">
        <f>GESTEP('%conc_respect_Se'!J5,'1%Se'!J5)</f>
        <v>#DIV/0!</v>
      </c>
      <c r="K5" s="77" t="e">
        <f>GESTEP('%conc_respect_Se'!K5,'1%Se'!K5)</f>
        <v>#DIV/0!</v>
      </c>
      <c r="L5" s="77" t="e">
        <f>GESTEP('%conc_respect_Se'!L5,'1%Se'!L5)</f>
        <v>#DIV/0!</v>
      </c>
      <c r="M5" s="77" t="e">
        <f>GESTEP('%conc_respect_Se'!M5,'1%Se'!M5)</f>
        <v>#DIV/0!</v>
      </c>
    </row>
    <row r="6" spans="1:13" x14ac:dyDescent="0.2">
      <c r="A6" s="67" t="s">
        <v>18</v>
      </c>
      <c r="B6" s="60">
        <v>39264</v>
      </c>
      <c r="C6" s="77" t="e">
        <f>GESTEP('%conc_respect_Se'!C6,'1%Se'!C6)</f>
        <v>#DIV/0!</v>
      </c>
      <c r="D6" s="77">
        <f>GESTEP('%conc_respect_Se'!D6,'1%Se'!D6)</f>
        <v>0</v>
      </c>
      <c r="E6" s="77">
        <f>GESTEP('%conc_respect_Se'!E6,'1%Se'!E6)</f>
        <v>1</v>
      </c>
      <c r="F6" s="77">
        <f>GESTEP('%conc_respect_Se'!F6,'1%Se'!F6)</f>
        <v>1</v>
      </c>
      <c r="G6" s="77">
        <f>GESTEP('%conc_respect_Se'!G6,'1%Se'!G6)</f>
        <v>0</v>
      </c>
      <c r="H6" s="77" t="e">
        <f>GESTEP('%conc_respect_Se'!H6,'1%Se'!H6)</f>
        <v>#DIV/0!</v>
      </c>
      <c r="I6" s="77" t="e">
        <f>GESTEP('%conc_respect_Se'!I6,'1%Se'!I6)</f>
        <v>#DIV/0!</v>
      </c>
      <c r="J6" s="77">
        <f>GESTEP('%conc_respect_Se'!J6,'1%Se'!J6)</f>
        <v>1</v>
      </c>
      <c r="K6" s="77" t="e">
        <f>GESTEP('%conc_respect_Se'!K6,'1%Se'!K6)</f>
        <v>#DIV/0!</v>
      </c>
      <c r="L6" s="77" t="e">
        <f>GESTEP('%conc_respect_Se'!L6,'1%Se'!L6)</f>
        <v>#DIV/0!</v>
      </c>
      <c r="M6" s="77" t="e">
        <f>GESTEP('%conc_respect_Se'!M6,'1%Se'!M6)</f>
        <v>#DIV/0!</v>
      </c>
    </row>
    <row r="7" spans="1:13" x14ac:dyDescent="0.2">
      <c r="A7" s="67" t="s">
        <v>19</v>
      </c>
      <c r="B7" s="60">
        <v>39264</v>
      </c>
      <c r="C7" s="77" t="e">
        <f>GESTEP('%conc_respect_Se'!C7,'1%Se'!C7)</f>
        <v>#DIV/0!</v>
      </c>
      <c r="D7" s="77">
        <f>GESTEP('%conc_respect_Se'!D7,'1%Se'!D7)</f>
        <v>0</v>
      </c>
      <c r="E7" s="77">
        <f>GESTEP('%conc_respect_Se'!E7,'1%Se'!E7)</f>
        <v>1</v>
      </c>
      <c r="F7" s="77">
        <f>GESTEP('%conc_respect_Se'!F7,'1%Se'!F7)</f>
        <v>1</v>
      </c>
      <c r="G7" s="77">
        <f>GESTEP('%conc_respect_Se'!G7,'1%Se'!G7)</f>
        <v>0</v>
      </c>
      <c r="H7" s="77" t="e">
        <f>GESTEP('%conc_respect_Se'!H7,'1%Se'!H7)</f>
        <v>#DIV/0!</v>
      </c>
      <c r="I7" s="77" t="e">
        <f>GESTEP('%conc_respect_Se'!I7,'1%Se'!I7)</f>
        <v>#DIV/0!</v>
      </c>
      <c r="J7" s="77" t="e">
        <f>GESTEP('%conc_respect_Se'!J7,'1%Se'!J7)</f>
        <v>#DIV/0!</v>
      </c>
      <c r="K7" s="77" t="e">
        <f>GESTEP('%conc_respect_Se'!K7,'1%Se'!K7)</f>
        <v>#DIV/0!</v>
      </c>
      <c r="L7" s="77" t="e">
        <f>GESTEP('%conc_respect_Se'!L7,'1%Se'!L7)</f>
        <v>#DIV/0!</v>
      </c>
      <c r="M7" s="77" t="e">
        <f>GESTEP('%conc_respect_Se'!M7,'1%Se'!M7)</f>
        <v>#DIV/0!</v>
      </c>
    </row>
    <row r="8" spans="1:13" x14ac:dyDescent="0.2">
      <c r="A8" s="67" t="s">
        <v>14</v>
      </c>
      <c r="B8" s="60">
        <v>40664</v>
      </c>
      <c r="C8" s="77" t="e">
        <f>GESTEP('%conc_respect_Se'!C8,'1%Se'!C8)</f>
        <v>#DIV/0!</v>
      </c>
      <c r="D8" s="77">
        <f>GESTEP('%conc_respect_Se'!D8,'1%Se'!D8)</f>
        <v>0</v>
      </c>
      <c r="E8" s="77">
        <f>GESTEP('%conc_respect_Se'!E8,'1%Se'!E8)</f>
        <v>1</v>
      </c>
      <c r="F8" s="77">
        <f>GESTEP('%conc_respect_Se'!F8,'1%Se'!F8)</f>
        <v>0</v>
      </c>
      <c r="G8" s="77">
        <f>GESTEP('%conc_respect_Se'!G8,'1%Se'!G8)</f>
        <v>0</v>
      </c>
      <c r="H8" s="77">
        <f>GESTEP('%conc_respect_Se'!H8,'1%Se'!H8)</f>
        <v>0</v>
      </c>
      <c r="I8" s="77" t="e">
        <f>GESTEP('%conc_respect_Se'!I8,'1%Se'!I8)</f>
        <v>#DIV/0!</v>
      </c>
      <c r="J8" s="77" t="e">
        <f>GESTEP('%conc_respect_Se'!J8,'1%Se'!J8)</f>
        <v>#DIV/0!</v>
      </c>
      <c r="K8" s="77" t="e">
        <f>GESTEP('%conc_respect_Se'!K8,'1%Se'!K8)</f>
        <v>#DIV/0!</v>
      </c>
      <c r="L8" s="77" t="e">
        <f>GESTEP('%conc_respect_Se'!L8,'1%Se'!L8)</f>
        <v>#DIV/0!</v>
      </c>
      <c r="M8" s="77" t="e">
        <f>GESTEP('%conc_respect_Se'!M8,'1%Se'!M8)</f>
        <v>#DIV/0!</v>
      </c>
    </row>
    <row r="9" spans="1:13" x14ac:dyDescent="0.2">
      <c r="A9" s="67" t="s">
        <v>15</v>
      </c>
      <c r="B9" s="60">
        <v>40664</v>
      </c>
      <c r="C9" s="77" t="e">
        <f>GESTEP('%conc_respect_Se'!C9,'1%Se'!C9)</f>
        <v>#DIV/0!</v>
      </c>
      <c r="D9" s="77">
        <f>GESTEP('%conc_respect_Se'!D9,'1%Se'!D9)</f>
        <v>0</v>
      </c>
      <c r="E9" s="77">
        <f>GESTEP('%conc_respect_Se'!E9,'1%Se'!E9)</f>
        <v>1</v>
      </c>
      <c r="F9" s="77">
        <f>GESTEP('%conc_respect_Se'!F9,'1%Se'!F9)</f>
        <v>1</v>
      </c>
      <c r="G9" s="77">
        <f>GESTEP('%conc_respect_Se'!G9,'1%Se'!G9)</f>
        <v>0</v>
      </c>
      <c r="H9" s="77" t="e">
        <f>GESTEP('%conc_respect_Se'!H9,'1%Se'!H9)</f>
        <v>#DIV/0!</v>
      </c>
      <c r="I9" s="77" t="e">
        <f>GESTEP('%conc_respect_Se'!I9,'1%Se'!I9)</f>
        <v>#DIV/0!</v>
      </c>
      <c r="J9" s="77" t="e">
        <f>GESTEP('%conc_respect_Se'!J9,'1%Se'!J9)</f>
        <v>#DIV/0!</v>
      </c>
      <c r="K9" s="77" t="e">
        <f>GESTEP('%conc_respect_Se'!K9,'1%Se'!K9)</f>
        <v>#DIV/0!</v>
      </c>
      <c r="L9" s="77" t="e">
        <f>GESTEP('%conc_respect_Se'!L9,'1%Se'!L9)</f>
        <v>#DIV/0!</v>
      </c>
      <c r="M9" s="77" t="e">
        <f>GESTEP('%conc_respect_Se'!M9,'1%Se'!M9)</f>
        <v>#DIV/0!</v>
      </c>
    </row>
    <row r="10" spans="1:13" x14ac:dyDescent="0.2">
      <c r="A10" s="67" t="s">
        <v>16</v>
      </c>
      <c r="B10" s="60">
        <v>40664</v>
      </c>
      <c r="C10" s="77">
        <f>GESTEP('%conc_respect_Se'!C10,'1%Se'!C10)</f>
        <v>1</v>
      </c>
      <c r="D10" s="77">
        <f>GESTEP('%conc_respect_Se'!D10,'1%Se'!D10)</f>
        <v>0</v>
      </c>
      <c r="E10" s="77">
        <f>GESTEP('%conc_respect_Se'!E10,'1%Se'!E10)</f>
        <v>1</v>
      </c>
      <c r="F10" s="77">
        <f>GESTEP('%conc_respect_Se'!F10,'1%Se'!F10)</f>
        <v>1</v>
      </c>
      <c r="G10" s="77">
        <f>GESTEP('%conc_respect_Se'!G10,'1%Se'!G10)</f>
        <v>0</v>
      </c>
      <c r="H10" s="77">
        <f>GESTEP('%conc_respect_Se'!H10,'1%Se'!H10)</f>
        <v>0</v>
      </c>
      <c r="I10" s="77">
        <f>GESTEP('%conc_respect_Se'!I10,'1%Se'!I10)</f>
        <v>1</v>
      </c>
      <c r="J10" s="77" t="e">
        <f>GESTEP('%conc_respect_Se'!J10,'1%Se'!J10)</f>
        <v>#DIV/0!</v>
      </c>
      <c r="K10" s="77" t="e">
        <f>GESTEP('%conc_respect_Se'!K10,'1%Se'!K10)</f>
        <v>#DIV/0!</v>
      </c>
      <c r="L10" s="77" t="e">
        <f>GESTEP('%conc_respect_Se'!L10,'1%Se'!L10)</f>
        <v>#DIV/0!</v>
      </c>
      <c r="M10" s="77" t="e">
        <f>GESTEP('%conc_respect_Se'!M10,'1%Se'!M10)</f>
        <v>#DIV/0!</v>
      </c>
    </row>
    <row r="11" spans="1:13" x14ac:dyDescent="0.2">
      <c r="A11" s="67" t="s">
        <v>17</v>
      </c>
      <c r="B11" s="60">
        <v>40664</v>
      </c>
      <c r="C11" s="77" t="e">
        <f>GESTEP('%conc_respect_Se'!C11,'1%Se'!C11)</f>
        <v>#DIV/0!</v>
      </c>
      <c r="D11" s="77">
        <f>GESTEP('%conc_respect_Se'!D11,'1%Se'!D11)</f>
        <v>0</v>
      </c>
      <c r="E11" s="77">
        <f>GESTEP('%conc_respect_Se'!E11,'1%Se'!E11)</f>
        <v>1</v>
      </c>
      <c r="F11" s="77">
        <f>GESTEP('%conc_respect_Se'!F11,'1%Se'!F11)</f>
        <v>1</v>
      </c>
      <c r="G11" s="77">
        <f>GESTEP('%conc_respect_Se'!G11,'1%Se'!G11)</f>
        <v>0</v>
      </c>
      <c r="H11" s="77" t="e">
        <f>GESTEP('%conc_respect_Se'!H11,'1%Se'!H11)</f>
        <v>#DIV/0!</v>
      </c>
      <c r="I11" s="77" t="e">
        <f>GESTEP('%conc_respect_Se'!I11,'1%Se'!I11)</f>
        <v>#DIV/0!</v>
      </c>
      <c r="J11" s="77" t="e">
        <f>GESTEP('%conc_respect_Se'!J11,'1%Se'!J11)</f>
        <v>#DIV/0!</v>
      </c>
      <c r="K11" s="77" t="e">
        <f>GESTEP('%conc_respect_Se'!K11,'1%Se'!K11)</f>
        <v>#DIV/0!</v>
      </c>
      <c r="L11" s="77" t="e">
        <f>GESTEP('%conc_respect_Se'!L11,'1%Se'!L11)</f>
        <v>#DIV/0!</v>
      </c>
      <c r="M11" s="77" t="e">
        <f>GESTEP('%conc_respect_Se'!M11,'1%Se'!M11)</f>
        <v>#DIV/0!</v>
      </c>
    </row>
    <row r="12" spans="1:13" x14ac:dyDescent="0.2">
      <c r="A12" s="67" t="s">
        <v>18</v>
      </c>
      <c r="B12" s="60">
        <v>40664</v>
      </c>
      <c r="C12" s="77">
        <f>GESTEP('%conc_respect_Se'!C12,'1%Se'!C12)</f>
        <v>1</v>
      </c>
      <c r="D12" s="77">
        <f>GESTEP('%conc_respect_Se'!D12,'1%Se'!D12)</f>
        <v>0</v>
      </c>
      <c r="E12" s="77">
        <f>GESTEP('%conc_respect_Se'!E12,'1%Se'!E12)</f>
        <v>1</v>
      </c>
      <c r="F12" s="77">
        <f>GESTEP('%conc_respect_Se'!F12,'1%Se'!F12)</f>
        <v>1</v>
      </c>
      <c r="G12" s="77">
        <f>GESTEP('%conc_respect_Se'!G12,'1%Se'!G12)</f>
        <v>0</v>
      </c>
      <c r="H12" s="77">
        <f>GESTEP('%conc_respect_Se'!H12,'1%Se'!H12)</f>
        <v>0</v>
      </c>
      <c r="I12" s="77" t="e">
        <f>GESTEP('%conc_respect_Se'!I12,'1%Se'!I12)</f>
        <v>#DIV/0!</v>
      </c>
      <c r="J12" s="77" t="e">
        <f>GESTEP('%conc_respect_Se'!J12,'1%Se'!J12)</f>
        <v>#DIV/0!</v>
      </c>
      <c r="K12" s="77" t="e">
        <f>GESTEP('%conc_respect_Se'!K12,'1%Se'!K12)</f>
        <v>#DIV/0!</v>
      </c>
      <c r="L12" s="77" t="e">
        <f>GESTEP('%conc_respect_Se'!L12,'1%Se'!L12)</f>
        <v>#DIV/0!</v>
      </c>
      <c r="M12" s="77" t="e">
        <f>GESTEP('%conc_respect_Se'!M12,'1%Se'!M12)</f>
        <v>#DIV/0!</v>
      </c>
    </row>
    <row r="13" spans="1:13" x14ac:dyDescent="0.2">
      <c r="A13" s="67" t="s">
        <v>19</v>
      </c>
      <c r="B13" s="60">
        <v>40664</v>
      </c>
      <c r="C13" s="77" t="e">
        <f>GESTEP('%conc_respect_Se'!C13,'1%Se'!C13)</f>
        <v>#DIV/0!</v>
      </c>
      <c r="D13" s="77">
        <f>GESTEP('%conc_respect_Se'!D13,'1%Se'!D13)</f>
        <v>0</v>
      </c>
      <c r="E13" s="77">
        <f>GESTEP('%conc_respect_Se'!E13,'1%Se'!E13)</f>
        <v>1</v>
      </c>
      <c r="F13" s="77">
        <f>GESTEP('%conc_respect_Se'!F13,'1%Se'!F13)</f>
        <v>1</v>
      </c>
      <c r="G13" s="77">
        <f>GESTEP('%conc_respect_Se'!G13,'1%Se'!G13)</f>
        <v>0</v>
      </c>
      <c r="H13" s="77" t="e">
        <f>GESTEP('%conc_respect_Se'!H13,'1%Se'!H13)</f>
        <v>#DIV/0!</v>
      </c>
      <c r="I13" s="77" t="e">
        <f>GESTEP('%conc_respect_Se'!I13,'1%Se'!I13)</f>
        <v>#DIV/0!</v>
      </c>
      <c r="J13" s="77" t="e">
        <f>GESTEP('%conc_respect_Se'!J13,'1%Se'!J13)</f>
        <v>#DIV/0!</v>
      </c>
      <c r="K13" s="77" t="e">
        <f>GESTEP('%conc_respect_Se'!K13,'1%Se'!K13)</f>
        <v>#DIV/0!</v>
      </c>
      <c r="L13" s="77" t="e">
        <f>GESTEP('%conc_respect_Se'!L13,'1%Se'!L13)</f>
        <v>#DIV/0!</v>
      </c>
      <c r="M13" s="77" t="e">
        <f>GESTEP('%conc_respect_Se'!M13,'1%Se'!M13)</f>
        <v>#DIV/0!</v>
      </c>
    </row>
    <row r="14" spans="1:13" x14ac:dyDescent="0.2">
      <c r="A14" s="67" t="s">
        <v>14</v>
      </c>
      <c r="B14" s="60">
        <v>41395</v>
      </c>
      <c r="C14" s="77" t="e">
        <f>GESTEP('%conc_respect_Se'!C14,'1%Se'!C14)</f>
        <v>#DIV/0!</v>
      </c>
      <c r="D14" s="77">
        <f>GESTEP('%conc_respect_Se'!D14,'1%Se'!D14)</f>
        <v>0</v>
      </c>
      <c r="E14" s="77">
        <f>GESTEP('%conc_respect_Se'!E14,'1%Se'!E14)</f>
        <v>1</v>
      </c>
      <c r="F14" s="77">
        <f>GESTEP('%conc_respect_Se'!F14,'1%Se'!F14)</f>
        <v>0</v>
      </c>
      <c r="G14" s="77">
        <f>GESTEP('%conc_respect_Se'!G14,'1%Se'!G14)</f>
        <v>0</v>
      </c>
      <c r="H14" s="77">
        <f>GESTEP('%conc_respect_Se'!H14,'1%Se'!H14)</f>
        <v>0</v>
      </c>
      <c r="I14" s="77" t="e">
        <f>GESTEP('%conc_respect_Se'!I14,'1%Se'!I14)</f>
        <v>#DIV/0!</v>
      </c>
      <c r="J14" s="77" t="e">
        <f>GESTEP('%conc_respect_Se'!J14,'1%Se'!J14)</f>
        <v>#DIV/0!</v>
      </c>
      <c r="K14" s="77" t="e">
        <f>GESTEP('%conc_respect_Se'!K14,'1%Se'!K14)</f>
        <v>#DIV/0!</v>
      </c>
      <c r="L14" s="77" t="e">
        <f>GESTEP('%conc_respect_Se'!L14,'1%Se'!L14)</f>
        <v>#DIV/0!</v>
      </c>
      <c r="M14" s="77" t="e">
        <f>GESTEP('%conc_respect_Se'!M14,'1%Se'!M14)</f>
        <v>#DIV/0!</v>
      </c>
    </row>
    <row r="15" spans="1:13" x14ac:dyDescent="0.2">
      <c r="A15" s="67" t="s">
        <v>15</v>
      </c>
      <c r="B15" s="60">
        <v>41395</v>
      </c>
      <c r="C15" s="77" t="e">
        <f>GESTEP('%conc_respect_Se'!C15,'1%Se'!C15)</f>
        <v>#DIV/0!</v>
      </c>
      <c r="D15" s="77">
        <f>GESTEP('%conc_respect_Se'!D15,'1%Se'!D15)</f>
        <v>0</v>
      </c>
      <c r="E15" s="77">
        <f>GESTEP('%conc_respect_Se'!E15,'1%Se'!E15)</f>
        <v>1</v>
      </c>
      <c r="F15" s="77">
        <f>GESTEP('%conc_respect_Se'!F15,'1%Se'!F15)</f>
        <v>1</v>
      </c>
      <c r="G15" s="77">
        <f>GESTEP('%conc_respect_Se'!G15,'1%Se'!G15)</f>
        <v>0</v>
      </c>
      <c r="H15" s="77" t="e">
        <f>GESTEP('%conc_respect_Se'!H15,'1%Se'!H15)</f>
        <v>#DIV/0!</v>
      </c>
      <c r="I15" s="77" t="e">
        <f>GESTEP('%conc_respect_Se'!I15,'1%Se'!I15)</f>
        <v>#DIV/0!</v>
      </c>
      <c r="J15" s="77" t="e">
        <f>GESTEP('%conc_respect_Se'!J15,'1%Se'!J15)</f>
        <v>#DIV/0!</v>
      </c>
      <c r="K15" s="77" t="e">
        <f>GESTEP('%conc_respect_Se'!K15,'1%Se'!K15)</f>
        <v>#DIV/0!</v>
      </c>
      <c r="L15" s="77" t="e">
        <f>GESTEP('%conc_respect_Se'!L15,'1%Se'!L15)</f>
        <v>#DIV/0!</v>
      </c>
      <c r="M15" s="77" t="e">
        <f>GESTEP('%conc_respect_Se'!M15,'1%Se'!M15)</f>
        <v>#DIV/0!</v>
      </c>
    </row>
    <row r="16" spans="1:13" x14ac:dyDescent="0.2">
      <c r="A16" s="67" t="s">
        <v>16</v>
      </c>
      <c r="B16" s="60">
        <v>41395</v>
      </c>
      <c r="C16" s="77">
        <f>GESTEP('%conc_respect_Se'!C16,'1%Se'!C16)</f>
        <v>1</v>
      </c>
      <c r="D16" s="77">
        <f>GESTEP('%conc_respect_Se'!D16,'1%Se'!D16)</f>
        <v>0</v>
      </c>
      <c r="E16" s="77">
        <f>GESTEP('%conc_respect_Se'!E16,'1%Se'!E16)</f>
        <v>1</v>
      </c>
      <c r="F16" s="77">
        <f>GESTEP('%conc_respect_Se'!F16,'1%Se'!F16)</f>
        <v>1</v>
      </c>
      <c r="G16" s="77">
        <f>GESTEP('%conc_respect_Se'!G16,'1%Se'!G16)</f>
        <v>0</v>
      </c>
      <c r="H16" s="77">
        <f>GESTEP('%conc_respect_Se'!H16,'1%Se'!H16)</f>
        <v>1</v>
      </c>
      <c r="I16" s="77">
        <f>GESTEP('%conc_respect_Se'!I16,'1%Se'!I16)</f>
        <v>1</v>
      </c>
      <c r="J16" s="77" t="e">
        <f>GESTEP('%conc_respect_Se'!J16,'1%Se'!J16)</f>
        <v>#DIV/0!</v>
      </c>
      <c r="K16" s="77" t="e">
        <f>GESTEP('%conc_respect_Se'!K16,'1%Se'!K16)</f>
        <v>#DIV/0!</v>
      </c>
      <c r="L16" s="77">
        <f>GESTEP('%conc_respect_Se'!L16,'1%Se'!L16)</f>
        <v>1</v>
      </c>
      <c r="M16" s="77" t="e">
        <f>GESTEP('%conc_respect_Se'!M16,'1%Se'!M16)</f>
        <v>#DIV/0!</v>
      </c>
    </row>
    <row r="17" spans="1:14" x14ac:dyDescent="0.2">
      <c r="B17" s="60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1:14" x14ac:dyDescent="0.2">
      <c r="A18" s="67" t="s">
        <v>17</v>
      </c>
      <c r="B18" s="60">
        <v>41395</v>
      </c>
      <c r="C18" s="77" t="e">
        <f>GESTEP('%conc_respect_Se'!C18,'1%Se'!C18)</f>
        <v>#DIV/0!</v>
      </c>
      <c r="D18" s="77">
        <f>GESTEP('%conc_respect_Se'!D18,'1%Se'!D18)</f>
        <v>0</v>
      </c>
      <c r="E18" s="77">
        <f>GESTEP('%conc_respect_Se'!E18,'1%Se'!E18)</f>
        <v>1</v>
      </c>
      <c r="F18" s="77">
        <f>GESTEP('%conc_respect_Se'!F18,'1%Se'!F18)</f>
        <v>0</v>
      </c>
      <c r="G18" s="77">
        <f>GESTEP('%conc_respect_Se'!G18,'1%Se'!G18)</f>
        <v>0</v>
      </c>
      <c r="H18" s="77" t="e">
        <f>GESTEP('%conc_respect_Se'!H18,'1%Se'!H18)</f>
        <v>#DIV/0!</v>
      </c>
      <c r="I18" s="77" t="e">
        <f>GESTEP('%conc_respect_Se'!I18,'1%Se'!I18)</f>
        <v>#DIV/0!</v>
      </c>
      <c r="J18" s="77" t="e">
        <f>GESTEP('%conc_respect_Se'!J18,'1%Se'!J18)</f>
        <v>#DIV/0!</v>
      </c>
      <c r="K18" s="77" t="e">
        <f>GESTEP('%conc_respect_Se'!K18,'1%Se'!K18)</f>
        <v>#DIV/0!</v>
      </c>
      <c r="L18" s="77" t="e">
        <f>GESTEP('%conc_respect_Se'!L18,'1%Se'!L18)</f>
        <v>#DIV/0!</v>
      </c>
      <c r="M18" s="77" t="e">
        <f>GESTEP('%conc_respect_Se'!M18,'1%Se'!M18)</f>
        <v>#DIV/0!</v>
      </c>
      <c r="N18" s="77"/>
    </row>
    <row r="19" spans="1:14" x14ac:dyDescent="0.2">
      <c r="A19" s="67" t="s">
        <v>18</v>
      </c>
      <c r="B19" s="60">
        <v>41395</v>
      </c>
      <c r="C19" s="77">
        <f>GESTEP('%conc_respect_Se'!C19,'1%Se'!C19)</f>
        <v>1</v>
      </c>
      <c r="D19" s="77">
        <f>GESTEP('%conc_respect_Se'!D19,'1%Se'!D19)</f>
        <v>0</v>
      </c>
      <c r="E19" s="77">
        <f>GESTEP('%conc_respect_Se'!E19,'1%Se'!E19)</f>
        <v>1</v>
      </c>
      <c r="F19" s="77">
        <f>GESTEP('%conc_respect_Se'!F19,'1%Se'!F19)</f>
        <v>1</v>
      </c>
      <c r="G19" s="77">
        <f>GESTEP('%conc_respect_Se'!G19,'1%Se'!G19)</f>
        <v>0</v>
      </c>
      <c r="H19" s="77">
        <f>GESTEP('%conc_respect_Se'!H19,'1%Se'!H19)</f>
        <v>0</v>
      </c>
      <c r="I19" s="77" t="e">
        <f>GESTEP('%conc_respect_Se'!I19,'1%Se'!I19)</f>
        <v>#DIV/0!</v>
      </c>
      <c r="J19" s="77" t="e">
        <f>GESTEP('%conc_respect_Se'!J19,'1%Se'!J19)</f>
        <v>#DIV/0!</v>
      </c>
      <c r="K19" s="77" t="e">
        <f>GESTEP('%conc_respect_Se'!K19,'1%Se'!K19)</f>
        <v>#DIV/0!</v>
      </c>
      <c r="L19" s="77" t="e">
        <f>GESTEP('%conc_respect_Se'!L19,'1%Se'!L19)</f>
        <v>#DIV/0!</v>
      </c>
      <c r="M19" s="77" t="e">
        <f>GESTEP('%conc_respect_Se'!M19,'1%Se'!M19)</f>
        <v>#DIV/0!</v>
      </c>
      <c r="N19" s="77"/>
    </row>
    <row r="20" spans="1:14" x14ac:dyDescent="0.2">
      <c r="A20" s="67" t="s">
        <v>19</v>
      </c>
      <c r="B20" s="60">
        <v>41395</v>
      </c>
      <c r="C20" s="77" t="e">
        <f>GESTEP('%conc_respect_Se'!C20,'1%Se'!C20)</f>
        <v>#DIV/0!</v>
      </c>
      <c r="D20" s="77">
        <f>GESTEP('%conc_respect_Se'!D20,'1%Se'!D20)</f>
        <v>0</v>
      </c>
      <c r="E20" s="77">
        <f>GESTEP('%conc_respect_Se'!E20,'1%Se'!E20)</f>
        <v>1</v>
      </c>
      <c r="F20" s="77">
        <f>GESTEP('%conc_respect_Se'!F20,'1%Se'!F20)</f>
        <v>1</v>
      </c>
      <c r="G20" s="77">
        <f>GESTEP('%conc_respect_Se'!G20,'1%Se'!G20)</f>
        <v>0</v>
      </c>
      <c r="H20" s="77">
        <f>GESTEP('%conc_respect_Se'!H20,'1%Se'!H20)</f>
        <v>1</v>
      </c>
      <c r="I20" s="77" t="e">
        <f>GESTEP('%conc_respect_Se'!I20,'1%Se'!I20)</f>
        <v>#DIV/0!</v>
      </c>
      <c r="J20" s="77" t="e">
        <f>GESTEP('%conc_respect_Se'!J20,'1%Se'!J20)</f>
        <v>#DIV/0!</v>
      </c>
      <c r="K20" s="77" t="e">
        <f>GESTEP('%conc_respect_Se'!K20,'1%Se'!K20)</f>
        <v>#DIV/0!</v>
      </c>
      <c r="L20" s="77" t="e">
        <f>GESTEP('%conc_respect_Se'!L20,'1%Se'!L20)</f>
        <v>#DIV/0!</v>
      </c>
      <c r="M20" s="77" t="e">
        <f>GESTEP('%conc_respect_Se'!M20,'1%Se'!M20)</f>
        <v>#DIV/0!</v>
      </c>
      <c r="N20" s="77"/>
    </row>
    <row r="21" spans="1:14" x14ac:dyDescent="0.2">
      <c r="A21" s="67" t="s">
        <v>14</v>
      </c>
      <c r="B21" s="60">
        <v>41883</v>
      </c>
      <c r="C21" s="77" t="e">
        <f>GESTEP('%conc_respect_Se'!C21,'1%Se'!C21)</f>
        <v>#DIV/0!</v>
      </c>
      <c r="D21" s="77">
        <f>GESTEP('%conc_respect_Se'!D21,'1%Se'!D21)</f>
        <v>0</v>
      </c>
      <c r="E21" s="77">
        <f>GESTEP('%conc_respect_Se'!E21,'1%Se'!E21)</f>
        <v>1</v>
      </c>
      <c r="F21" s="77">
        <f>GESTEP('%conc_respect_Se'!F21,'1%Se'!F21)</f>
        <v>0</v>
      </c>
      <c r="G21" s="77">
        <f>GESTEP('%conc_respect_Se'!G21,'1%Se'!G21)</f>
        <v>0</v>
      </c>
      <c r="H21" s="77">
        <f>GESTEP('%conc_respect_Se'!H21,'1%Se'!H21)</f>
        <v>0</v>
      </c>
      <c r="I21" s="77" t="e">
        <f>GESTEP('%conc_respect_Se'!I21,'1%Se'!I21)</f>
        <v>#DIV/0!</v>
      </c>
      <c r="J21" s="77" t="e">
        <f>GESTEP('%conc_respect_Se'!J21,'1%Se'!J21)</f>
        <v>#DIV/0!</v>
      </c>
      <c r="K21" s="77" t="e">
        <f>GESTEP('%conc_respect_Se'!K21,'1%Se'!K21)</f>
        <v>#DIV/0!</v>
      </c>
      <c r="L21" s="77" t="e">
        <f>GESTEP('%conc_respect_Se'!L21,'1%Se'!L21)</f>
        <v>#DIV/0!</v>
      </c>
      <c r="M21" s="77" t="e">
        <f>GESTEP('%conc_respect_Se'!M21,'1%Se'!M21)</f>
        <v>#DIV/0!</v>
      </c>
      <c r="N21" s="77"/>
    </row>
    <row r="22" spans="1:14" x14ac:dyDescent="0.2">
      <c r="A22" s="67" t="s">
        <v>15</v>
      </c>
      <c r="B22" s="60">
        <v>41883</v>
      </c>
      <c r="C22" s="77" t="e">
        <f>GESTEP('%conc_respect_Se'!C22,'1%Se'!C22)</f>
        <v>#DIV/0!</v>
      </c>
      <c r="D22" s="77">
        <f>GESTEP('%conc_respect_Se'!D22,'1%Se'!D22)</f>
        <v>0</v>
      </c>
      <c r="E22" s="77">
        <f>GESTEP('%conc_respect_Se'!E22,'1%Se'!E22)</f>
        <v>1</v>
      </c>
      <c r="F22" s="77">
        <f>GESTEP('%conc_respect_Se'!F22,'1%Se'!F22)</f>
        <v>1</v>
      </c>
      <c r="G22" s="77">
        <f>GESTEP('%conc_respect_Se'!G22,'1%Se'!G22)</f>
        <v>0</v>
      </c>
      <c r="H22" s="77">
        <f>GESTEP('%conc_respect_Se'!H22,'1%Se'!H22)</f>
        <v>0</v>
      </c>
      <c r="I22" s="77" t="e">
        <f>GESTEP('%conc_respect_Se'!I22,'1%Se'!I22)</f>
        <v>#DIV/0!</v>
      </c>
      <c r="J22" s="77" t="e">
        <f>GESTEP('%conc_respect_Se'!J22,'1%Se'!J22)</f>
        <v>#DIV/0!</v>
      </c>
      <c r="K22" s="77" t="e">
        <f>GESTEP('%conc_respect_Se'!K22,'1%Se'!K22)</f>
        <v>#DIV/0!</v>
      </c>
      <c r="L22" s="77" t="e">
        <f>GESTEP('%conc_respect_Se'!L22,'1%Se'!L22)</f>
        <v>#DIV/0!</v>
      </c>
      <c r="M22" s="77" t="e">
        <f>GESTEP('%conc_respect_Se'!M22,'1%Se'!M22)</f>
        <v>#DIV/0!</v>
      </c>
      <c r="N22" s="77"/>
    </row>
    <row r="23" spans="1:14" x14ac:dyDescent="0.2">
      <c r="A23" s="67" t="s">
        <v>16</v>
      </c>
      <c r="B23" s="60">
        <v>41883</v>
      </c>
      <c r="C23" s="77">
        <f>GESTEP('%conc_respect_Se'!C23,'1%Se'!C23)</f>
        <v>1</v>
      </c>
      <c r="D23" s="77">
        <f>GESTEP('%conc_respect_Se'!D23,'1%Se'!D23)</f>
        <v>0</v>
      </c>
      <c r="E23" s="77">
        <f>GESTEP('%conc_respect_Se'!E23,'1%Se'!E23)</f>
        <v>1</v>
      </c>
      <c r="F23" s="77">
        <f>GESTEP('%conc_respect_Se'!F23,'1%Se'!F23)</f>
        <v>1</v>
      </c>
      <c r="G23" s="77">
        <f>GESTEP('%conc_respect_Se'!G23,'1%Se'!G23)</f>
        <v>0</v>
      </c>
      <c r="H23" s="77">
        <f>GESTEP('%conc_respect_Se'!H23,'1%Se'!H23)</f>
        <v>0</v>
      </c>
      <c r="I23" s="77" t="e">
        <f>GESTEP('%conc_respect_Se'!I23,'1%Se'!I23)</f>
        <v>#DIV/0!</v>
      </c>
      <c r="J23" s="77">
        <f>GESTEP('%conc_respect_Se'!J23,'1%Se'!J23)</f>
        <v>1</v>
      </c>
      <c r="K23" s="77" t="e">
        <f>GESTEP('%conc_respect_Se'!K23,'1%Se'!K23)</f>
        <v>#DIV/0!</v>
      </c>
      <c r="L23" s="77" t="e">
        <f>GESTEP('%conc_respect_Se'!L23,'1%Se'!L23)</f>
        <v>#DIV/0!</v>
      </c>
      <c r="M23" s="77">
        <f>GESTEP('%conc_respect_Se'!M23,'1%Se'!M23)</f>
        <v>1</v>
      </c>
      <c r="N23" s="77"/>
    </row>
    <row r="24" spans="1:14" x14ac:dyDescent="0.2">
      <c r="B24" s="60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</row>
    <row r="25" spans="1:14" x14ac:dyDescent="0.2">
      <c r="A25" s="67" t="s">
        <v>17</v>
      </c>
      <c r="B25" s="60">
        <v>41883</v>
      </c>
      <c r="C25" s="77" t="e">
        <f>GESTEP('%conc_respect_Se'!C25,'1%Se'!C25)</f>
        <v>#DIV/0!</v>
      </c>
      <c r="D25" s="77">
        <f>GESTEP('%conc_respect_Se'!D25,'1%Se'!D25)</f>
        <v>0</v>
      </c>
      <c r="E25" s="77">
        <f>GESTEP('%conc_respect_Se'!E25,'1%Se'!E25)</f>
        <v>1</v>
      </c>
      <c r="F25" s="77">
        <f>GESTEP('%conc_respect_Se'!F25,'1%Se'!F25)</f>
        <v>1</v>
      </c>
      <c r="G25" s="77">
        <f>GESTEP('%conc_respect_Se'!G25,'1%Se'!G25)</f>
        <v>0</v>
      </c>
      <c r="H25" s="77">
        <f>GESTEP('%conc_respect_Se'!H25,'1%Se'!H25)</f>
        <v>1</v>
      </c>
      <c r="I25" s="77" t="e">
        <f>GESTEP('%conc_respect_Se'!I25,'1%Se'!I25)</f>
        <v>#DIV/0!</v>
      </c>
      <c r="J25" s="77" t="e">
        <f>GESTEP('%conc_respect_Se'!J25,'1%Se'!J25)</f>
        <v>#DIV/0!</v>
      </c>
      <c r="K25" s="77" t="e">
        <f>GESTEP('%conc_respect_Se'!K25,'1%Se'!K25)</f>
        <v>#DIV/0!</v>
      </c>
      <c r="L25" s="77" t="e">
        <f>GESTEP('%conc_respect_Se'!L25,'1%Se'!L25)</f>
        <v>#DIV/0!</v>
      </c>
      <c r="M25" s="77" t="e">
        <f>GESTEP('%conc_respect_Se'!M25,'1%Se'!M25)</f>
        <v>#DIV/0!</v>
      </c>
      <c r="N25" s="77"/>
    </row>
    <row r="26" spans="1:14" x14ac:dyDescent="0.2">
      <c r="A26" s="67" t="s">
        <v>18</v>
      </c>
      <c r="B26" s="60">
        <v>41883</v>
      </c>
      <c r="C26" s="77">
        <f>GESTEP('%conc_respect_Se'!C26,'1%Se'!C26)</f>
        <v>1</v>
      </c>
      <c r="D26" s="77">
        <f>GESTEP('%conc_respect_Se'!D26,'1%Se'!D26)</f>
        <v>0</v>
      </c>
      <c r="E26" s="77">
        <f>GESTEP('%conc_respect_Se'!E26,'1%Se'!E26)</f>
        <v>1</v>
      </c>
      <c r="F26" s="77">
        <f>GESTEP('%conc_respect_Se'!F26,'1%Se'!F26)</f>
        <v>1</v>
      </c>
      <c r="G26" s="77">
        <f>GESTEP('%conc_respect_Se'!G26,'1%Se'!G26)</f>
        <v>1</v>
      </c>
      <c r="H26" s="77">
        <f>GESTEP('%conc_respect_Se'!H26,'1%Se'!H26)</f>
        <v>0</v>
      </c>
      <c r="I26" s="77" t="e">
        <f>GESTEP('%conc_respect_Se'!I26,'1%Se'!I26)</f>
        <v>#DIV/0!</v>
      </c>
      <c r="J26" s="77" t="e">
        <f>GESTEP('%conc_respect_Se'!J26,'1%Se'!J26)</f>
        <v>#DIV/0!</v>
      </c>
      <c r="K26" s="77">
        <f>GESTEP('%conc_respect_Se'!K26,'1%Se'!K26)</f>
        <v>0</v>
      </c>
      <c r="L26" s="77" t="e">
        <f>GESTEP('%conc_respect_Se'!L26,'1%Se'!L26)</f>
        <v>#DIV/0!</v>
      </c>
      <c r="M26" s="77" t="e">
        <f>GESTEP('%conc_respect_Se'!M26,'1%Se'!M26)</f>
        <v>#DIV/0!</v>
      </c>
      <c r="N26" s="77"/>
    </row>
    <row r="27" spans="1:14" x14ac:dyDescent="0.2">
      <c r="A27" s="67" t="s">
        <v>19</v>
      </c>
      <c r="B27" s="60">
        <v>41883</v>
      </c>
      <c r="C27" s="77" t="e">
        <f>GESTEP('%conc_respect_Se'!C27,'1%Se'!C27)</f>
        <v>#DIV/0!</v>
      </c>
      <c r="D27" s="77">
        <f>GESTEP('%conc_respect_Se'!D27,'1%Se'!D27)</f>
        <v>0</v>
      </c>
      <c r="E27" s="77">
        <f>GESTEP('%conc_respect_Se'!E27,'1%Se'!E27)</f>
        <v>1</v>
      </c>
      <c r="F27" s="77">
        <f>GESTEP('%conc_respect_Se'!F27,'1%Se'!F27)</f>
        <v>1</v>
      </c>
      <c r="G27" s="77">
        <f>GESTEP('%conc_respect_Se'!G27,'1%Se'!G27)</f>
        <v>0</v>
      </c>
      <c r="H27" s="77">
        <f>GESTEP('%conc_respect_Se'!H27,'1%Se'!H27)</f>
        <v>1</v>
      </c>
      <c r="I27" s="77" t="e">
        <f>GESTEP('%conc_respect_Se'!I27,'1%Se'!I27)</f>
        <v>#DIV/0!</v>
      </c>
      <c r="J27" s="77" t="e">
        <f>GESTEP('%conc_respect_Se'!J27,'1%Se'!J27)</f>
        <v>#DIV/0!</v>
      </c>
      <c r="K27" s="77" t="e">
        <f>GESTEP('%conc_respect_Se'!K27,'1%Se'!K27)</f>
        <v>#DIV/0!</v>
      </c>
      <c r="L27" s="77" t="e">
        <f>GESTEP('%conc_respect_Se'!L27,'1%Se'!L27)</f>
        <v>#DIV/0!</v>
      </c>
      <c r="M27" s="77" t="e">
        <f>GESTEP('%conc_respect_Se'!M27,'1%Se'!M27)</f>
        <v>#DIV/0!</v>
      </c>
      <c r="N27" s="77"/>
    </row>
    <row r="28" spans="1:14" x14ac:dyDescent="0.2">
      <c r="B28" s="60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</row>
    <row r="29" spans="1:14" x14ac:dyDescent="0.2">
      <c r="B29" s="60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</row>
    <row r="30" spans="1:14" ht="15" x14ac:dyDescent="0.2">
      <c r="B30" s="70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</row>
    <row r="31" spans="1:14" ht="15" x14ac:dyDescent="0.2">
      <c r="B31" s="70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</row>
    <row r="32" spans="1:14" x14ac:dyDescent="0.2">
      <c r="B32" s="61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3" spans="1:14" x14ac:dyDescent="0.2">
      <c r="B33" s="60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</row>
    <row r="34" spans="1:14" x14ac:dyDescent="0.2">
      <c r="A34" s="59" t="s">
        <v>13</v>
      </c>
      <c r="B34" s="60">
        <v>39264</v>
      </c>
      <c r="C34" s="77" t="e">
        <f>GESTEP('%conc_respect_Se'!C34,'1%Se'!C34)</f>
        <v>#DIV/0!</v>
      </c>
      <c r="D34" s="77">
        <f>GESTEP('%conc_respect_Se'!D34,'1%Se'!D34)</f>
        <v>0</v>
      </c>
      <c r="E34" s="77">
        <f>GESTEP('%conc_respect_Se'!E34,'1%Se'!E34)</f>
        <v>1</v>
      </c>
      <c r="F34" s="77">
        <f>GESTEP('%conc_respect_Se'!F34,'1%Se'!F34)</f>
        <v>0</v>
      </c>
      <c r="G34" s="77">
        <f>GESTEP('%conc_respect_Se'!G34,'1%Se'!G34)</f>
        <v>0</v>
      </c>
      <c r="H34" s="77" t="e">
        <f>GESTEP('%conc_respect_Se'!H34,'1%Se'!H34)</f>
        <v>#DIV/0!</v>
      </c>
      <c r="I34" s="77">
        <f>GESTEP('%conc_respect_Se'!I34,'1%Se'!I34)</f>
        <v>1</v>
      </c>
      <c r="J34" s="77">
        <f>GESTEP('%conc_respect_Se'!J34,'1%Se'!J34)</f>
        <v>1</v>
      </c>
      <c r="K34" s="77">
        <f>GESTEP('%conc_respect_Se'!K34,'1%Se'!K34)</f>
        <v>1</v>
      </c>
      <c r="L34" s="77">
        <f>GESTEP('%conc_respect_Se'!L34,'1%Se'!L34)</f>
        <v>1</v>
      </c>
      <c r="M34" s="77">
        <f>GESTEP('%conc_respect_Se'!M34,'1%Se'!M34)</f>
        <v>1</v>
      </c>
      <c r="N34" s="77"/>
    </row>
    <row r="35" spans="1:14" x14ac:dyDescent="0.2">
      <c r="A35" s="59" t="s">
        <v>13</v>
      </c>
      <c r="B35" s="60">
        <v>40664</v>
      </c>
      <c r="C35" s="77" t="e">
        <f>GESTEP('%conc_respect_Se'!C35,'1%Se'!C35)</f>
        <v>#DIV/0!</v>
      </c>
      <c r="D35" s="77">
        <f>GESTEP('%conc_respect_Se'!D35,'1%Se'!D35)</f>
        <v>0</v>
      </c>
      <c r="E35" s="77">
        <f>GESTEP('%conc_respect_Se'!E35,'1%Se'!E35)</f>
        <v>1</v>
      </c>
      <c r="F35" s="77">
        <f>GESTEP('%conc_respect_Se'!F35,'1%Se'!F35)</f>
        <v>0</v>
      </c>
      <c r="G35" s="77">
        <f>GESTEP('%conc_respect_Se'!G35,'1%Se'!G35)</f>
        <v>0</v>
      </c>
      <c r="H35" s="77" t="e">
        <f>GESTEP('%conc_respect_Se'!H35,'1%Se'!H35)</f>
        <v>#DIV/0!</v>
      </c>
      <c r="I35" s="77">
        <f>GESTEP('%conc_respect_Se'!I35,'1%Se'!I35)</f>
        <v>1</v>
      </c>
      <c r="J35" s="77">
        <f>GESTEP('%conc_respect_Se'!J35,'1%Se'!J35)</f>
        <v>1</v>
      </c>
      <c r="K35" s="77">
        <f>GESTEP('%conc_respect_Se'!K35,'1%Se'!K35)</f>
        <v>1</v>
      </c>
      <c r="L35" s="77">
        <f>GESTEP('%conc_respect_Se'!L35,'1%Se'!L35)</f>
        <v>1</v>
      </c>
      <c r="M35" s="77">
        <f>GESTEP('%conc_respect_Se'!M35,'1%Se'!M35)</f>
        <v>1</v>
      </c>
      <c r="N35" s="77"/>
    </row>
    <row r="36" spans="1:14" x14ac:dyDescent="0.2">
      <c r="A36" s="59" t="s">
        <v>13</v>
      </c>
      <c r="B36" s="60">
        <v>41395</v>
      </c>
      <c r="C36" s="77" t="e">
        <f>GESTEP('%conc_respect_Se'!C36,'1%Se'!C36)</f>
        <v>#DIV/0!</v>
      </c>
      <c r="D36" s="77">
        <f>GESTEP('%conc_respect_Se'!D36,'1%Se'!D36)</f>
        <v>0</v>
      </c>
      <c r="E36" s="77">
        <f>GESTEP('%conc_respect_Se'!E36,'1%Se'!E36)</f>
        <v>1</v>
      </c>
      <c r="F36" s="77">
        <f>GESTEP('%conc_respect_Se'!F36,'1%Se'!F36)</f>
        <v>0</v>
      </c>
      <c r="G36" s="77">
        <f>GESTEP('%conc_respect_Se'!G36,'1%Se'!G36)</f>
        <v>0</v>
      </c>
      <c r="H36" s="77">
        <f>GESTEP('%conc_respect_Se'!H36,'1%Se'!H36)</f>
        <v>0</v>
      </c>
      <c r="I36" s="77">
        <f>GESTEP('%conc_respect_Se'!I36,'1%Se'!I36)</f>
        <v>1</v>
      </c>
      <c r="J36" s="77">
        <f>GESTEP('%conc_respect_Se'!J36,'1%Se'!J36)</f>
        <v>1</v>
      </c>
      <c r="K36" s="77">
        <f>GESTEP('%conc_respect_Se'!K36,'1%Se'!K36)</f>
        <v>1</v>
      </c>
      <c r="L36" s="77">
        <f>GESTEP('%conc_respect_Se'!L36,'1%Se'!L36)</f>
        <v>1</v>
      </c>
      <c r="M36" s="77">
        <f>GESTEP('%conc_respect_Se'!M36,'1%Se'!M36)</f>
        <v>1</v>
      </c>
      <c r="N36" s="77"/>
    </row>
    <row r="37" spans="1:14" x14ac:dyDescent="0.2">
      <c r="A37" s="59" t="s">
        <v>13</v>
      </c>
      <c r="B37" s="60">
        <v>41883</v>
      </c>
      <c r="C37" s="77" t="e">
        <f>GESTEP('%conc_respect_Se'!C37,'1%Se'!C37)</f>
        <v>#DIV/0!</v>
      </c>
      <c r="D37" s="77">
        <f>GESTEP('%conc_respect_Se'!D37,'1%Se'!D37)</f>
        <v>0</v>
      </c>
      <c r="E37" s="77">
        <f>GESTEP('%conc_respect_Se'!E37,'1%Se'!E37)</f>
        <v>1</v>
      </c>
      <c r="F37" s="77">
        <f>GESTEP('%conc_respect_Se'!F37,'1%Se'!F37)</f>
        <v>0</v>
      </c>
      <c r="G37" s="77">
        <f>GESTEP('%conc_respect_Se'!G37,'1%Se'!G37)</f>
        <v>0</v>
      </c>
      <c r="H37" s="77">
        <f>GESTEP('%conc_respect_Se'!H37,'1%Se'!H37)</f>
        <v>0</v>
      </c>
      <c r="I37" s="77">
        <f>GESTEP('%conc_respect_Se'!I37,'1%Se'!I37)</f>
        <v>1</v>
      </c>
      <c r="J37" s="77">
        <f>GESTEP('%conc_respect_Se'!J37,'1%Se'!J37)</f>
        <v>1</v>
      </c>
      <c r="K37" s="77">
        <f>GESTEP('%conc_respect_Se'!K37,'1%Se'!K37)</f>
        <v>1</v>
      </c>
      <c r="L37" s="77">
        <f>GESTEP('%conc_respect_Se'!L37,'1%Se'!L37)</f>
        <v>1</v>
      </c>
      <c r="M37" s="77">
        <f>GESTEP('%conc_respect_Se'!M37,'1%Se'!M37)</f>
        <v>1</v>
      </c>
      <c r="N37" s="77"/>
    </row>
    <row r="38" spans="1:14" x14ac:dyDescent="0.2">
      <c r="A38" s="59"/>
      <c r="B38" s="60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</row>
    <row r="39" spans="1:14" x14ac:dyDescent="0.2">
      <c r="A39" s="59"/>
      <c r="B39" s="60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</row>
    <row r="40" spans="1:14" x14ac:dyDescent="0.2">
      <c r="A40" s="59"/>
      <c r="B40" s="60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</row>
    <row r="41" spans="1:14" x14ac:dyDescent="0.2">
      <c r="A41" s="59" t="s">
        <v>20</v>
      </c>
      <c r="B41" s="60">
        <v>39264</v>
      </c>
      <c r="C41" s="77" t="e">
        <f>GESTEP('%conc_respect_Se'!C41,'1%Se'!C41)</f>
        <v>#DIV/0!</v>
      </c>
      <c r="D41" s="77">
        <f>GESTEP('%conc_respect_Se'!D41,'1%Se'!D41)</f>
        <v>0</v>
      </c>
      <c r="E41" s="77">
        <f>GESTEP('%conc_respect_Se'!E41,'1%Se'!E41)</f>
        <v>1</v>
      </c>
      <c r="F41" s="77">
        <f>GESTEP('%conc_respect_Se'!F41,'1%Se'!F41)</f>
        <v>0</v>
      </c>
      <c r="G41" s="77">
        <f>GESTEP('%conc_respect_Se'!G41,'1%Se'!G41)</f>
        <v>0</v>
      </c>
      <c r="H41" s="77" t="e">
        <f>GESTEP('%conc_respect_Se'!H41,'1%Se'!H41)</f>
        <v>#DIV/0!</v>
      </c>
      <c r="I41" s="77">
        <f>GESTEP('%conc_respect_Se'!I41,'1%Se'!I41)</f>
        <v>1</v>
      </c>
      <c r="J41" s="77">
        <f>GESTEP('%conc_respect_Se'!J41,'1%Se'!J41)</f>
        <v>1</v>
      </c>
      <c r="K41" s="77">
        <f>GESTEP('%conc_respect_Se'!K41,'1%Se'!K41)</f>
        <v>1</v>
      </c>
      <c r="L41" s="77">
        <f>GESTEP('%conc_respect_Se'!L41,'1%Se'!L41)</f>
        <v>1</v>
      </c>
      <c r="M41" s="77">
        <f>GESTEP('%conc_respect_Se'!M41,'1%Se'!M41)</f>
        <v>1</v>
      </c>
      <c r="N41" s="77"/>
    </row>
    <row r="42" spans="1:14" x14ac:dyDescent="0.2">
      <c r="A42" s="59" t="s">
        <v>20</v>
      </c>
      <c r="B42" s="60">
        <v>40664</v>
      </c>
      <c r="C42" s="77" t="e">
        <f>GESTEP('%conc_respect_Se'!C42,'1%Se'!C42)</f>
        <v>#DIV/0!</v>
      </c>
      <c r="D42" s="77">
        <f>GESTEP('%conc_respect_Se'!D42,'1%Se'!D42)</f>
        <v>0</v>
      </c>
      <c r="E42" s="77">
        <f>GESTEP('%conc_respect_Se'!E42,'1%Se'!E42)</f>
        <v>1</v>
      </c>
      <c r="F42" s="77">
        <f>GESTEP('%conc_respect_Se'!F42,'1%Se'!F42)</f>
        <v>1</v>
      </c>
      <c r="G42" s="77">
        <f>GESTEP('%conc_respect_Se'!G42,'1%Se'!G42)</f>
        <v>0</v>
      </c>
      <c r="H42" s="77">
        <f>GESTEP('%conc_respect_Se'!H42,'1%Se'!H42)</f>
        <v>0</v>
      </c>
      <c r="I42" s="77">
        <f>GESTEP('%conc_respect_Se'!I42,'1%Se'!I42)</f>
        <v>1</v>
      </c>
      <c r="J42" s="77">
        <f>GESTEP('%conc_respect_Se'!J42,'1%Se'!J42)</f>
        <v>1</v>
      </c>
      <c r="K42" s="77">
        <f>GESTEP('%conc_respect_Se'!K42,'1%Se'!K42)</f>
        <v>1</v>
      </c>
      <c r="L42" s="77">
        <f>GESTEP('%conc_respect_Se'!L42,'1%Se'!L42)</f>
        <v>1</v>
      </c>
      <c r="M42" s="77">
        <f>GESTEP('%conc_respect_Se'!M42,'1%Se'!M42)</f>
        <v>1</v>
      </c>
      <c r="N42" s="77"/>
    </row>
    <row r="43" spans="1:14" x14ac:dyDescent="0.2">
      <c r="A43" s="59" t="s">
        <v>20</v>
      </c>
      <c r="B43" s="60">
        <v>41395</v>
      </c>
      <c r="C43" s="77" t="e">
        <f>GESTEP('%conc_respect_Se'!C43,'1%Se'!C43)</f>
        <v>#DIV/0!</v>
      </c>
      <c r="D43" s="77">
        <f>GESTEP('%conc_respect_Se'!D43,'1%Se'!D43)</f>
        <v>0</v>
      </c>
      <c r="E43" s="77">
        <f>GESTEP('%conc_respect_Se'!E43,'1%Se'!E43)</f>
        <v>1</v>
      </c>
      <c r="F43" s="77">
        <f>GESTEP('%conc_respect_Se'!F43,'1%Se'!F43)</f>
        <v>1</v>
      </c>
      <c r="G43" s="77">
        <f>GESTEP('%conc_respect_Se'!G43,'1%Se'!G43)</f>
        <v>0</v>
      </c>
      <c r="H43" s="77">
        <f>GESTEP('%conc_respect_Se'!H43,'1%Se'!H43)</f>
        <v>0</v>
      </c>
      <c r="I43" s="77">
        <f>GESTEP('%conc_respect_Se'!I43,'1%Se'!I43)</f>
        <v>1</v>
      </c>
      <c r="J43" s="77">
        <f>GESTEP('%conc_respect_Se'!J43,'1%Se'!J43)</f>
        <v>1</v>
      </c>
      <c r="K43" s="77">
        <f>GESTEP('%conc_respect_Se'!K43,'1%Se'!K43)</f>
        <v>1</v>
      </c>
      <c r="L43" s="77">
        <f>GESTEP('%conc_respect_Se'!L43,'1%Se'!L43)</f>
        <v>1</v>
      </c>
      <c r="M43" s="77">
        <f>GESTEP('%conc_respect_Se'!M43,'1%Se'!M43)</f>
        <v>1</v>
      </c>
      <c r="N43" s="77"/>
    </row>
    <row r="44" spans="1:14" x14ac:dyDescent="0.2">
      <c r="A44" s="59" t="s">
        <v>20</v>
      </c>
      <c r="B44" s="60">
        <v>41883</v>
      </c>
      <c r="C44" s="77" t="e">
        <f>GESTEP('%conc_respect_Se'!C44,'1%Se'!C44)</f>
        <v>#DIV/0!</v>
      </c>
      <c r="D44" s="77">
        <f>GESTEP('%conc_respect_Se'!D44,'1%Se'!D44)</f>
        <v>0</v>
      </c>
      <c r="E44" s="77">
        <f>GESTEP('%conc_respect_Se'!E44,'1%Se'!E44)</f>
        <v>1</v>
      </c>
      <c r="F44" s="77">
        <f>GESTEP('%conc_respect_Se'!F44,'1%Se'!F44)</f>
        <v>0</v>
      </c>
      <c r="G44" s="77">
        <f>GESTEP('%conc_respect_Se'!G44,'1%Se'!G44)</f>
        <v>0</v>
      </c>
      <c r="H44" s="77">
        <f>GESTEP('%conc_respect_Se'!H44,'1%Se'!H44)</f>
        <v>0</v>
      </c>
      <c r="I44" s="77">
        <f>GESTEP('%conc_respect_Se'!I44,'1%Se'!I44)</f>
        <v>1</v>
      </c>
      <c r="J44" s="77">
        <f>GESTEP('%conc_respect_Se'!J44,'1%Se'!J44)</f>
        <v>1</v>
      </c>
      <c r="K44" s="77">
        <f>GESTEP('%conc_respect_Se'!K44,'1%Se'!K44)</f>
        <v>1</v>
      </c>
      <c r="L44" s="77">
        <f>GESTEP('%conc_respect_Se'!L44,'1%Se'!L44)</f>
        <v>1</v>
      </c>
      <c r="M44" s="77">
        <f>GESTEP('%conc_respect_Se'!M44,'1%Se'!M44)</f>
        <v>1</v>
      </c>
      <c r="N44" s="7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Q19" sqref="Q19"/>
    </sheetView>
  </sheetViews>
  <sheetFormatPr baseColWidth="10" defaultColWidth="11.42578125" defaultRowHeight="12.75" x14ac:dyDescent="0.2"/>
  <cols>
    <col min="1" max="1" width="17.140625" style="25" customWidth="1"/>
    <col min="2" max="2" width="11.42578125" style="27"/>
    <col min="3" max="3" width="11.42578125" style="25"/>
    <col min="4" max="8" width="11.42578125" style="20"/>
    <col min="9" max="9" width="11.28515625" style="20" customWidth="1"/>
    <col min="10" max="10" width="11.85546875" style="20" bestFit="1" customWidth="1"/>
    <col min="11" max="11" width="11.140625" style="20" customWidth="1"/>
    <col min="12" max="12" width="12.85546875" style="20" customWidth="1"/>
    <col min="13" max="13" width="10.5703125" style="20" customWidth="1"/>
    <col min="14" max="14" width="11.7109375" style="20" customWidth="1"/>
    <col min="15" max="16384" width="11.42578125" style="25"/>
  </cols>
  <sheetData>
    <row r="1" spans="1:15" s="21" customFormat="1" ht="18.75" thickBot="1" x14ac:dyDescent="0.25">
      <c r="A1" s="28" t="s">
        <v>60</v>
      </c>
      <c r="B1" s="35" t="s">
        <v>36</v>
      </c>
      <c r="C1" s="29" t="s">
        <v>1</v>
      </c>
      <c r="D1" s="30" t="s">
        <v>40</v>
      </c>
      <c r="E1" s="30" t="s">
        <v>38</v>
      </c>
      <c r="F1" s="30" t="s">
        <v>39</v>
      </c>
      <c r="G1" s="30" t="s">
        <v>41</v>
      </c>
      <c r="H1" s="30" t="s">
        <v>42</v>
      </c>
      <c r="I1" s="31" t="s">
        <v>45</v>
      </c>
      <c r="J1" s="31" t="s">
        <v>44</v>
      </c>
      <c r="K1" s="30" t="s">
        <v>37</v>
      </c>
      <c r="L1" s="31" t="s">
        <v>47</v>
      </c>
      <c r="M1" s="30" t="s">
        <v>43</v>
      </c>
      <c r="N1" s="36" t="s">
        <v>46</v>
      </c>
    </row>
    <row r="2" spans="1:15" x14ac:dyDescent="0.2">
      <c r="A2" s="51" t="s">
        <v>61</v>
      </c>
      <c r="B2" s="58" t="s">
        <v>50</v>
      </c>
      <c r="C2" s="34">
        <v>39264</v>
      </c>
      <c r="D2" s="37">
        <v>1</v>
      </c>
      <c r="E2" s="43">
        <v>0</v>
      </c>
      <c r="F2" s="37">
        <v>1</v>
      </c>
      <c r="G2" s="43">
        <v>0</v>
      </c>
      <c r="H2" s="43" t="s">
        <v>56</v>
      </c>
      <c r="I2" s="43" t="s">
        <v>56</v>
      </c>
      <c r="J2" s="43" t="s">
        <v>56</v>
      </c>
      <c r="K2" s="43" t="s">
        <v>56</v>
      </c>
      <c r="L2" s="43" t="s">
        <v>56</v>
      </c>
      <c r="M2" s="43" t="s">
        <v>56</v>
      </c>
      <c r="N2" s="44" t="s">
        <v>56</v>
      </c>
    </row>
    <row r="3" spans="1:15" x14ac:dyDescent="0.2">
      <c r="A3" s="52"/>
      <c r="B3" s="52"/>
      <c r="C3" s="32">
        <v>40664</v>
      </c>
      <c r="D3" s="39">
        <v>1</v>
      </c>
      <c r="E3" s="45">
        <v>0</v>
      </c>
      <c r="F3" s="39">
        <v>1</v>
      </c>
      <c r="G3" s="45">
        <v>0</v>
      </c>
      <c r="H3" s="45" t="s">
        <v>56</v>
      </c>
      <c r="I3" s="45" t="s">
        <v>56</v>
      </c>
      <c r="J3" s="45" t="s">
        <v>56</v>
      </c>
      <c r="K3" s="45" t="s">
        <v>56</v>
      </c>
      <c r="L3" s="45" t="s">
        <v>56</v>
      </c>
      <c r="M3" s="45" t="s">
        <v>56</v>
      </c>
      <c r="N3" s="46" t="s">
        <v>56</v>
      </c>
      <c r="O3" s="48"/>
    </row>
    <row r="4" spans="1:15" x14ac:dyDescent="0.2">
      <c r="A4" s="52"/>
      <c r="B4" s="52"/>
      <c r="C4" s="34">
        <v>41395</v>
      </c>
      <c r="D4" s="37">
        <v>1</v>
      </c>
      <c r="E4" s="43">
        <v>0</v>
      </c>
      <c r="F4" s="37">
        <v>1</v>
      </c>
      <c r="G4" s="43">
        <v>0</v>
      </c>
      <c r="H4" s="43" t="s">
        <v>56</v>
      </c>
      <c r="I4" s="43" t="s">
        <v>56</v>
      </c>
      <c r="J4" s="43" t="s">
        <v>56</v>
      </c>
      <c r="K4" s="43" t="s">
        <v>56</v>
      </c>
      <c r="L4" s="43" t="s">
        <v>56</v>
      </c>
      <c r="M4" s="43" t="s">
        <v>56</v>
      </c>
      <c r="N4" s="44" t="s">
        <v>56</v>
      </c>
    </row>
    <row r="5" spans="1:15" x14ac:dyDescent="0.2">
      <c r="A5" s="52"/>
      <c r="B5" s="52"/>
      <c r="C5" s="32">
        <v>41883</v>
      </c>
      <c r="D5" s="39">
        <v>1</v>
      </c>
      <c r="E5" s="45">
        <v>0</v>
      </c>
      <c r="F5" s="39">
        <v>1</v>
      </c>
      <c r="G5" s="45">
        <v>0</v>
      </c>
      <c r="H5" s="45">
        <v>0</v>
      </c>
      <c r="I5" s="45" t="s">
        <v>56</v>
      </c>
      <c r="J5" s="45" t="s">
        <v>56</v>
      </c>
      <c r="K5" s="45" t="s">
        <v>56</v>
      </c>
      <c r="L5" s="45" t="s">
        <v>56</v>
      </c>
      <c r="M5" s="45" t="s">
        <v>56</v>
      </c>
      <c r="N5" s="46" t="s">
        <v>56</v>
      </c>
    </row>
    <row r="6" spans="1:15" x14ac:dyDescent="0.2">
      <c r="A6" s="52"/>
      <c r="B6" s="54" t="s">
        <v>52</v>
      </c>
      <c r="C6" s="34">
        <v>39264</v>
      </c>
      <c r="D6" s="37">
        <v>1</v>
      </c>
      <c r="E6" s="43">
        <v>0</v>
      </c>
      <c r="F6" s="37">
        <v>1</v>
      </c>
      <c r="G6" s="43">
        <v>0</v>
      </c>
      <c r="H6" s="43" t="s">
        <v>56</v>
      </c>
      <c r="I6" s="43" t="s">
        <v>56</v>
      </c>
      <c r="J6" s="43" t="s">
        <v>56</v>
      </c>
      <c r="K6" s="43" t="s">
        <v>56</v>
      </c>
      <c r="L6" s="43" t="s">
        <v>56</v>
      </c>
      <c r="M6" s="43" t="s">
        <v>56</v>
      </c>
      <c r="N6" s="44" t="s">
        <v>56</v>
      </c>
      <c r="O6" s="24"/>
    </row>
    <row r="7" spans="1:15" x14ac:dyDescent="0.2">
      <c r="A7" s="52"/>
      <c r="B7" s="54"/>
      <c r="C7" s="32">
        <v>40664</v>
      </c>
      <c r="D7" s="39">
        <v>1</v>
      </c>
      <c r="E7" s="45">
        <v>0</v>
      </c>
      <c r="F7" s="39">
        <v>1</v>
      </c>
      <c r="G7" s="45">
        <v>0</v>
      </c>
      <c r="H7" s="45" t="s">
        <v>56</v>
      </c>
      <c r="I7" s="45" t="s">
        <v>56</v>
      </c>
      <c r="J7" s="45" t="s">
        <v>56</v>
      </c>
      <c r="K7" s="45" t="s">
        <v>56</v>
      </c>
      <c r="L7" s="45" t="s">
        <v>56</v>
      </c>
      <c r="M7" s="45" t="s">
        <v>56</v>
      </c>
      <c r="N7" s="46" t="s">
        <v>56</v>
      </c>
      <c r="O7" s="24"/>
    </row>
    <row r="8" spans="1:15" x14ac:dyDescent="0.2">
      <c r="A8" s="52"/>
      <c r="B8" s="54"/>
      <c r="C8" s="34">
        <v>41395</v>
      </c>
      <c r="D8" s="43">
        <v>0</v>
      </c>
      <c r="E8" s="43">
        <v>0</v>
      </c>
      <c r="F8" s="37">
        <v>1</v>
      </c>
      <c r="G8" s="43">
        <v>0</v>
      </c>
      <c r="H8" s="43" t="s">
        <v>56</v>
      </c>
      <c r="I8" s="43" t="s">
        <v>56</v>
      </c>
      <c r="J8" s="43" t="s">
        <v>56</v>
      </c>
      <c r="K8" s="43" t="s">
        <v>56</v>
      </c>
      <c r="L8" s="43" t="s">
        <v>56</v>
      </c>
      <c r="M8" s="43" t="s">
        <v>56</v>
      </c>
      <c r="N8" s="44" t="s">
        <v>56</v>
      </c>
      <c r="O8" s="24"/>
    </row>
    <row r="9" spans="1:15" x14ac:dyDescent="0.2">
      <c r="A9" s="52"/>
      <c r="B9" s="54"/>
      <c r="C9" s="32">
        <v>41883</v>
      </c>
      <c r="D9" s="39">
        <v>1</v>
      </c>
      <c r="E9" s="45">
        <v>0</v>
      </c>
      <c r="F9" s="39">
        <v>1</v>
      </c>
      <c r="G9" s="45">
        <v>0</v>
      </c>
      <c r="H9" s="39">
        <v>1</v>
      </c>
      <c r="I9" s="45" t="s">
        <v>56</v>
      </c>
      <c r="J9" s="45" t="s">
        <v>56</v>
      </c>
      <c r="K9" s="45" t="s">
        <v>56</v>
      </c>
      <c r="L9" s="45" t="s">
        <v>56</v>
      </c>
      <c r="M9" s="45" t="s">
        <v>56</v>
      </c>
      <c r="N9" s="46" t="s">
        <v>56</v>
      </c>
      <c r="O9" s="24"/>
    </row>
    <row r="10" spans="1:15" x14ac:dyDescent="0.2">
      <c r="A10" s="52"/>
      <c r="B10" s="52" t="s">
        <v>48</v>
      </c>
      <c r="C10" s="34">
        <v>39264</v>
      </c>
      <c r="D10" s="43">
        <v>0</v>
      </c>
      <c r="E10" s="43">
        <v>0</v>
      </c>
      <c r="F10" s="37">
        <v>1</v>
      </c>
      <c r="G10" s="43">
        <v>0</v>
      </c>
      <c r="H10" s="43" t="s">
        <v>56</v>
      </c>
      <c r="I10" s="43" t="s">
        <v>56</v>
      </c>
      <c r="J10" s="43" t="s">
        <v>56</v>
      </c>
      <c r="K10" s="43" t="s">
        <v>56</v>
      </c>
      <c r="L10" s="43" t="s">
        <v>56</v>
      </c>
      <c r="M10" s="43" t="s">
        <v>56</v>
      </c>
      <c r="N10" s="44" t="s">
        <v>56</v>
      </c>
    </row>
    <row r="11" spans="1:15" x14ac:dyDescent="0.2">
      <c r="A11" s="52"/>
      <c r="B11" s="52"/>
      <c r="C11" s="32">
        <v>40664</v>
      </c>
      <c r="D11" s="45">
        <v>0</v>
      </c>
      <c r="E11" s="45">
        <v>0</v>
      </c>
      <c r="F11" s="39">
        <v>1</v>
      </c>
      <c r="G11" s="45">
        <v>0</v>
      </c>
      <c r="H11" s="45">
        <v>0</v>
      </c>
      <c r="I11" s="45" t="s">
        <v>56</v>
      </c>
      <c r="J11" s="45" t="s">
        <v>56</v>
      </c>
      <c r="K11" s="45" t="s">
        <v>56</v>
      </c>
      <c r="L11" s="45" t="s">
        <v>56</v>
      </c>
      <c r="M11" s="45" t="s">
        <v>56</v>
      </c>
      <c r="N11" s="46" t="s">
        <v>56</v>
      </c>
    </row>
    <row r="12" spans="1:15" x14ac:dyDescent="0.2">
      <c r="A12" s="52"/>
      <c r="B12" s="52"/>
      <c r="C12" s="34">
        <v>41395</v>
      </c>
      <c r="D12" s="43">
        <v>0</v>
      </c>
      <c r="E12" s="43">
        <v>0</v>
      </c>
      <c r="F12" s="37">
        <v>1</v>
      </c>
      <c r="G12" s="43">
        <v>0</v>
      </c>
      <c r="H12" s="43">
        <v>0</v>
      </c>
      <c r="I12" s="43" t="s">
        <v>56</v>
      </c>
      <c r="J12" s="43" t="s">
        <v>56</v>
      </c>
      <c r="K12" s="43" t="s">
        <v>56</v>
      </c>
      <c r="L12" s="43" t="s">
        <v>56</v>
      </c>
      <c r="M12" s="43" t="s">
        <v>56</v>
      </c>
      <c r="N12" s="44" t="s">
        <v>56</v>
      </c>
    </row>
    <row r="13" spans="1:15" x14ac:dyDescent="0.2">
      <c r="A13" s="52"/>
      <c r="B13" s="52"/>
      <c r="C13" s="32">
        <v>41883</v>
      </c>
      <c r="D13" s="45">
        <v>0</v>
      </c>
      <c r="E13" s="45">
        <v>0</v>
      </c>
      <c r="F13" s="39">
        <v>1</v>
      </c>
      <c r="G13" s="45">
        <v>0</v>
      </c>
      <c r="H13" s="45">
        <v>0</v>
      </c>
      <c r="I13" s="45" t="s">
        <v>56</v>
      </c>
      <c r="J13" s="45" t="s">
        <v>56</v>
      </c>
      <c r="K13" s="45" t="s">
        <v>56</v>
      </c>
      <c r="L13" s="45" t="s">
        <v>56</v>
      </c>
      <c r="M13" s="45" t="s">
        <v>56</v>
      </c>
      <c r="N13" s="46" t="s">
        <v>56</v>
      </c>
    </row>
    <row r="14" spans="1:15" x14ac:dyDescent="0.2">
      <c r="A14" s="53" t="s">
        <v>62</v>
      </c>
      <c r="B14" s="54" t="s">
        <v>51</v>
      </c>
      <c r="C14" s="34">
        <v>39264</v>
      </c>
      <c r="D14" s="37">
        <v>1</v>
      </c>
      <c r="E14" s="43">
        <v>0</v>
      </c>
      <c r="F14" s="37">
        <v>1</v>
      </c>
      <c r="G14" s="37">
        <v>1</v>
      </c>
      <c r="H14" s="43" t="s">
        <v>56</v>
      </c>
      <c r="I14" s="43" t="s">
        <v>56</v>
      </c>
      <c r="J14" s="37">
        <v>1</v>
      </c>
      <c r="K14" s="37">
        <v>1</v>
      </c>
      <c r="L14" s="43" t="s">
        <v>56</v>
      </c>
      <c r="M14" s="43" t="s">
        <v>56</v>
      </c>
      <c r="N14" s="44" t="s">
        <v>56</v>
      </c>
    </row>
    <row r="15" spans="1:15" x14ac:dyDescent="0.2">
      <c r="A15" s="54"/>
      <c r="B15" s="54"/>
      <c r="C15" s="32">
        <v>40664</v>
      </c>
      <c r="D15" s="39">
        <v>1</v>
      </c>
      <c r="E15" s="45">
        <v>0</v>
      </c>
      <c r="F15" s="39">
        <v>1</v>
      </c>
      <c r="G15" s="45">
        <v>0</v>
      </c>
      <c r="H15" s="45">
        <v>0</v>
      </c>
      <c r="I15" s="45" t="s">
        <v>56</v>
      </c>
      <c r="J15" s="45" t="s">
        <v>56</v>
      </c>
      <c r="K15" s="39">
        <v>1</v>
      </c>
      <c r="L15" s="45" t="s">
        <v>56</v>
      </c>
      <c r="M15" s="39">
        <v>1</v>
      </c>
      <c r="N15" s="46" t="s">
        <v>56</v>
      </c>
    </row>
    <row r="16" spans="1:15" x14ac:dyDescent="0.2">
      <c r="A16" s="54"/>
      <c r="B16" s="54"/>
      <c r="C16" s="34">
        <v>41395</v>
      </c>
      <c r="D16" s="37">
        <v>1</v>
      </c>
      <c r="E16" s="43">
        <v>0</v>
      </c>
      <c r="F16" s="37">
        <v>1</v>
      </c>
      <c r="G16" s="43">
        <v>0</v>
      </c>
      <c r="H16" s="37">
        <v>1</v>
      </c>
      <c r="I16" s="43" t="s">
        <v>56</v>
      </c>
      <c r="J16" s="43" t="s">
        <v>56</v>
      </c>
      <c r="K16" s="37">
        <v>1</v>
      </c>
      <c r="L16" s="43" t="s">
        <v>56</v>
      </c>
      <c r="M16" s="37">
        <v>1</v>
      </c>
      <c r="N16" s="38">
        <v>1</v>
      </c>
    </row>
    <row r="17" spans="1:15" x14ac:dyDescent="0.2">
      <c r="A17" s="54"/>
      <c r="B17" s="54"/>
      <c r="C17" s="32">
        <v>41883</v>
      </c>
      <c r="D17" s="39">
        <v>1</v>
      </c>
      <c r="E17" s="45">
        <v>0</v>
      </c>
      <c r="F17" s="39">
        <v>1</v>
      </c>
      <c r="G17" s="45">
        <v>0</v>
      </c>
      <c r="H17" s="45">
        <v>0</v>
      </c>
      <c r="I17" s="45" t="s">
        <v>56</v>
      </c>
      <c r="J17" s="39">
        <v>1</v>
      </c>
      <c r="K17" s="39">
        <v>1</v>
      </c>
      <c r="L17" s="39">
        <v>1</v>
      </c>
      <c r="M17" s="45" t="s">
        <v>56</v>
      </c>
      <c r="N17" s="46" t="s">
        <v>56</v>
      </c>
    </row>
    <row r="18" spans="1:15" x14ac:dyDescent="0.2">
      <c r="A18" s="54"/>
      <c r="B18" s="52" t="s">
        <v>53</v>
      </c>
      <c r="C18" s="34">
        <v>39264</v>
      </c>
      <c r="D18" s="37">
        <v>1</v>
      </c>
      <c r="E18" s="43">
        <v>0</v>
      </c>
      <c r="F18" s="37">
        <v>1</v>
      </c>
      <c r="G18" s="43">
        <v>0</v>
      </c>
      <c r="H18" s="43" t="s">
        <v>56</v>
      </c>
      <c r="I18" s="43" t="s">
        <v>56</v>
      </c>
      <c r="J18" s="37">
        <v>1</v>
      </c>
      <c r="K18" s="43" t="s">
        <v>56</v>
      </c>
      <c r="L18" s="43" t="s">
        <v>56</v>
      </c>
      <c r="M18" s="43" t="s">
        <v>56</v>
      </c>
      <c r="N18" s="44" t="s">
        <v>56</v>
      </c>
      <c r="O18" s="24"/>
    </row>
    <row r="19" spans="1:15" x14ac:dyDescent="0.2">
      <c r="A19" s="54"/>
      <c r="B19" s="52"/>
      <c r="C19" s="32">
        <v>40664</v>
      </c>
      <c r="D19" s="39">
        <v>1</v>
      </c>
      <c r="E19" s="45">
        <v>0</v>
      </c>
      <c r="F19" s="39">
        <v>1</v>
      </c>
      <c r="G19" s="45">
        <v>0</v>
      </c>
      <c r="H19" s="45">
        <v>0</v>
      </c>
      <c r="I19" s="45" t="s">
        <v>56</v>
      </c>
      <c r="J19" s="45" t="s">
        <v>56</v>
      </c>
      <c r="K19" s="39">
        <v>1</v>
      </c>
      <c r="L19" s="45" t="s">
        <v>56</v>
      </c>
      <c r="M19" s="45" t="s">
        <v>56</v>
      </c>
      <c r="N19" s="46" t="s">
        <v>56</v>
      </c>
      <c r="O19" s="24"/>
    </row>
    <row r="20" spans="1:15" x14ac:dyDescent="0.2">
      <c r="A20" s="54"/>
      <c r="B20" s="52"/>
      <c r="C20" s="34">
        <v>41395</v>
      </c>
      <c r="D20" s="37">
        <v>1</v>
      </c>
      <c r="E20" s="43">
        <v>0</v>
      </c>
      <c r="F20" s="37">
        <v>1</v>
      </c>
      <c r="G20" s="43">
        <v>0</v>
      </c>
      <c r="H20" s="43">
        <v>0</v>
      </c>
      <c r="I20" s="43" t="s">
        <v>56</v>
      </c>
      <c r="J20" s="43" t="s">
        <v>56</v>
      </c>
      <c r="K20" s="37">
        <v>1</v>
      </c>
      <c r="L20" s="43" t="s">
        <v>56</v>
      </c>
      <c r="M20" s="43" t="s">
        <v>56</v>
      </c>
      <c r="N20" s="44" t="s">
        <v>56</v>
      </c>
      <c r="O20" s="24"/>
    </row>
    <row r="21" spans="1:15" x14ac:dyDescent="0.2">
      <c r="A21" s="54"/>
      <c r="B21" s="52"/>
      <c r="C21" s="32">
        <v>41883</v>
      </c>
      <c r="D21" s="39">
        <v>1</v>
      </c>
      <c r="E21" s="45">
        <v>0</v>
      </c>
      <c r="F21" s="39">
        <v>1</v>
      </c>
      <c r="G21" s="39">
        <v>1</v>
      </c>
      <c r="H21" s="45">
        <v>0</v>
      </c>
      <c r="I21" s="45">
        <v>0</v>
      </c>
      <c r="J21" s="45" t="s">
        <v>56</v>
      </c>
      <c r="K21" s="39">
        <v>1</v>
      </c>
      <c r="L21" s="45" t="s">
        <v>56</v>
      </c>
      <c r="M21" s="45" t="s">
        <v>56</v>
      </c>
      <c r="N21" s="46" t="s">
        <v>56</v>
      </c>
      <c r="O21" s="24"/>
    </row>
    <row r="22" spans="1:15" x14ac:dyDescent="0.2">
      <c r="A22" s="55" t="s">
        <v>63</v>
      </c>
      <c r="B22" s="54" t="s">
        <v>54</v>
      </c>
      <c r="C22" s="34">
        <v>39264</v>
      </c>
      <c r="D22" s="37">
        <v>1</v>
      </c>
      <c r="E22" s="43">
        <v>0</v>
      </c>
      <c r="F22" s="37">
        <v>1</v>
      </c>
      <c r="G22" s="43">
        <v>0</v>
      </c>
      <c r="H22" s="43" t="s">
        <v>56</v>
      </c>
      <c r="I22" s="43" t="s">
        <v>56</v>
      </c>
      <c r="J22" s="43" t="s">
        <v>56</v>
      </c>
      <c r="K22" s="43" t="s">
        <v>56</v>
      </c>
      <c r="L22" s="43" t="s">
        <v>56</v>
      </c>
      <c r="M22" s="43" t="s">
        <v>56</v>
      </c>
      <c r="N22" s="44" t="s">
        <v>56</v>
      </c>
      <c r="O22" s="24"/>
    </row>
    <row r="23" spans="1:15" x14ac:dyDescent="0.2">
      <c r="A23" s="52"/>
      <c r="B23" s="54"/>
      <c r="C23" s="32">
        <v>40664</v>
      </c>
      <c r="D23" s="39">
        <v>1</v>
      </c>
      <c r="E23" s="45">
        <v>0</v>
      </c>
      <c r="F23" s="39">
        <v>1</v>
      </c>
      <c r="G23" s="45">
        <v>0</v>
      </c>
      <c r="H23" s="45" t="s">
        <v>56</v>
      </c>
      <c r="I23" s="45" t="s">
        <v>56</v>
      </c>
      <c r="J23" s="45" t="s">
        <v>56</v>
      </c>
      <c r="K23" s="45" t="s">
        <v>56</v>
      </c>
      <c r="L23" s="45" t="s">
        <v>56</v>
      </c>
      <c r="M23" s="45" t="s">
        <v>56</v>
      </c>
      <c r="N23" s="46" t="s">
        <v>56</v>
      </c>
      <c r="O23" s="24"/>
    </row>
    <row r="24" spans="1:15" x14ac:dyDescent="0.2">
      <c r="A24" s="52"/>
      <c r="B24" s="54"/>
      <c r="C24" s="34">
        <v>41395</v>
      </c>
      <c r="D24" s="37">
        <v>1</v>
      </c>
      <c r="E24" s="43">
        <v>0</v>
      </c>
      <c r="F24" s="37">
        <v>1</v>
      </c>
      <c r="G24" s="43">
        <v>0</v>
      </c>
      <c r="H24" s="37">
        <v>1</v>
      </c>
      <c r="I24" s="43" t="s">
        <v>56</v>
      </c>
      <c r="J24" s="43" t="s">
        <v>56</v>
      </c>
      <c r="K24" s="43" t="s">
        <v>56</v>
      </c>
      <c r="L24" s="43" t="s">
        <v>56</v>
      </c>
      <c r="M24" s="43" t="s">
        <v>56</v>
      </c>
      <c r="N24" s="44" t="s">
        <v>56</v>
      </c>
      <c r="O24" s="24"/>
    </row>
    <row r="25" spans="1:15" x14ac:dyDescent="0.2">
      <c r="A25" s="52"/>
      <c r="B25" s="54"/>
      <c r="C25" s="32">
        <v>41883</v>
      </c>
      <c r="D25" s="39">
        <v>1</v>
      </c>
      <c r="E25" s="45">
        <v>0</v>
      </c>
      <c r="F25" s="39">
        <v>1</v>
      </c>
      <c r="G25" s="45">
        <v>0</v>
      </c>
      <c r="H25" s="39">
        <v>1</v>
      </c>
      <c r="I25" s="45" t="s">
        <v>56</v>
      </c>
      <c r="J25" s="45" t="s">
        <v>56</v>
      </c>
      <c r="K25" s="45" t="s">
        <v>56</v>
      </c>
      <c r="L25" s="45" t="s">
        <v>56</v>
      </c>
      <c r="M25" s="45" t="s">
        <v>56</v>
      </c>
      <c r="N25" s="46" t="s">
        <v>56</v>
      </c>
      <c r="O25" s="24"/>
    </row>
    <row r="26" spans="1:15" x14ac:dyDescent="0.2">
      <c r="A26" s="52"/>
      <c r="B26" s="52" t="s">
        <v>55</v>
      </c>
      <c r="C26" s="34">
        <v>39264</v>
      </c>
      <c r="D26" s="43">
        <v>0</v>
      </c>
      <c r="E26" s="43">
        <v>0</v>
      </c>
      <c r="F26" s="37">
        <v>1</v>
      </c>
      <c r="G26" s="43">
        <v>0</v>
      </c>
      <c r="H26" s="43" t="s">
        <v>56</v>
      </c>
      <c r="I26" s="37">
        <v>1</v>
      </c>
      <c r="J26" s="37">
        <v>1</v>
      </c>
      <c r="K26" s="43" t="s">
        <v>56</v>
      </c>
      <c r="L26" s="37">
        <v>1</v>
      </c>
      <c r="M26" s="37">
        <v>1</v>
      </c>
      <c r="N26" s="38">
        <v>1</v>
      </c>
      <c r="O26" s="24"/>
    </row>
    <row r="27" spans="1:15" x14ac:dyDescent="0.2">
      <c r="A27" s="52"/>
      <c r="B27" s="52"/>
      <c r="C27" s="32">
        <v>40664</v>
      </c>
      <c r="D27" s="39">
        <v>1</v>
      </c>
      <c r="E27" s="45">
        <v>0</v>
      </c>
      <c r="F27" s="39">
        <v>1</v>
      </c>
      <c r="G27" s="45">
        <v>0</v>
      </c>
      <c r="H27" s="45">
        <v>0</v>
      </c>
      <c r="I27" s="39">
        <v>1</v>
      </c>
      <c r="J27" s="39">
        <v>1</v>
      </c>
      <c r="K27" s="45" t="s">
        <v>56</v>
      </c>
      <c r="L27" s="39">
        <v>1</v>
      </c>
      <c r="M27" s="39">
        <v>1</v>
      </c>
      <c r="N27" s="40">
        <v>1</v>
      </c>
      <c r="O27" s="24"/>
    </row>
    <row r="28" spans="1:15" x14ac:dyDescent="0.2">
      <c r="A28" s="52"/>
      <c r="B28" s="52"/>
      <c r="C28" s="34">
        <v>41395</v>
      </c>
      <c r="D28" s="37">
        <v>1</v>
      </c>
      <c r="E28" s="43">
        <v>0</v>
      </c>
      <c r="F28" s="37">
        <v>1</v>
      </c>
      <c r="G28" s="43">
        <v>0</v>
      </c>
      <c r="H28" s="43">
        <v>0</v>
      </c>
      <c r="I28" s="37">
        <v>1</v>
      </c>
      <c r="J28" s="37">
        <v>1</v>
      </c>
      <c r="K28" s="43" t="s">
        <v>56</v>
      </c>
      <c r="L28" s="37">
        <v>1</v>
      </c>
      <c r="M28" s="37">
        <v>1</v>
      </c>
      <c r="N28" s="38">
        <v>1</v>
      </c>
      <c r="O28" s="24"/>
    </row>
    <row r="29" spans="1:15" x14ac:dyDescent="0.2">
      <c r="A29" s="52"/>
      <c r="B29" s="52"/>
      <c r="C29" s="32">
        <v>41883</v>
      </c>
      <c r="D29" s="45">
        <v>0</v>
      </c>
      <c r="E29" s="45">
        <v>0</v>
      </c>
      <c r="F29" s="39">
        <v>1</v>
      </c>
      <c r="G29" s="45">
        <v>0</v>
      </c>
      <c r="H29" s="45">
        <v>0</v>
      </c>
      <c r="I29" s="39">
        <v>1</v>
      </c>
      <c r="J29" s="39">
        <v>1</v>
      </c>
      <c r="K29" s="45" t="s">
        <v>56</v>
      </c>
      <c r="L29" s="39">
        <v>1</v>
      </c>
      <c r="M29" s="39">
        <v>1</v>
      </c>
      <c r="N29" s="40">
        <v>1</v>
      </c>
      <c r="O29" s="24"/>
    </row>
    <row r="30" spans="1:15" x14ac:dyDescent="0.2">
      <c r="A30" s="52"/>
      <c r="B30" s="54" t="s">
        <v>49</v>
      </c>
      <c r="C30" s="34">
        <v>39264</v>
      </c>
      <c r="D30" s="43">
        <v>0</v>
      </c>
      <c r="E30" s="43">
        <v>0</v>
      </c>
      <c r="F30" s="37">
        <v>1</v>
      </c>
      <c r="G30" s="43">
        <v>0</v>
      </c>
      <c r="H30" s="43" t="s">
        <v>56</v>
      </c>
      <c r="I30" s="37">
        <v>1</v>
      </c>
      <c r="J30" s="37">
        <v>1</v>
      </c>
      <c r="K30" s="43" t="s">
        <v>56</v>
      </c>
      <c r="L30" s="37">
        <v>1</v>
      </c>
      <c r="M30" s="37">
        <v>1</v>
      </c>
      <c r="N30" s="38">
        <v>1</v>
      </c>
    </row>
    <row r="31" spans="1:15" x14ac:dyDescent="0.2">
      <c r="A31" s="52"/>
      <c r="B31" s="54"/>
      <c r="C31" s="32">
        <v>40664</v>
      </c>
      <c r="D31" s="45">
        <v>0</v>
      </c>
      <c r="E31" s="45">
        <v>0</v>
      </c>
      <c r="F31" s="39">
        <v>1</v>
      </c>
      <c r="G31" s="45">
        <v>0</v>
      </c>
      <c r="H31" s="45" t="s">
        <v>56</v>
      </c>
      <c r="I31" s="39">
        <v>1</v>
      </c>
      <c r="J31" s="39">
        <v>1</v>
      </c>
      <c r="K31" s="45" t="s">
        <v>56</v>
      </c>
      <c r="L31" s="39">
        <v>1</v>
      </c>
      <c r="M31" s="39">
        <v>1</v>
      </c>
      <c r="N31" s="40">
        <v>1</v>
      </c>
    </row>
    <row r="32" spans="1:15" x14ac:dyDescent="0.2">
      <c r="A32" s="52"/>
      <c r="B32" s="54"/>
      <c r="C32" s="34">
        <v>41395</v>
      </c>
      <c r="D32" s="43">
        <v>0</v>
      </c>
      <c r="E32" s="43">
        <v>0</v>
      </c>
      <c r="F32" s="37">
        <v>1</v>
      </c>
      <c r="G32" s="43">
        <v>0</v>
      </c>
      <c r="H32" s="43">
        <v>0</v>
      </c>
      <c r="I32" s="37">
        <v>1</v>
      </c>
      <c r="J32" s="37">
        <v>1</v>
      </c>
      <c r="K32" s="43" t="s">
        <v>56</v>
      </c>
      <c r="L32" s="37">
        <v>1</v>
      </c>
      <c r="M32" s="37">
        <v>1</v>
      </c>
      <c r="N32" s="38">
        <v>1</v>
      </c>
    </row>
    <row r="33" spans="1:15" ht="13.5" thickBot="1" x14ac:dyDescent="0.25">
      <c r="A33" s="56"/>
      <c r="B33" s="57"/>
      <c r="C33" s="33">
        <v>41883</v>
      </c>
      <c r="D33" s="47">
        <v>0</v>
      </c>
      <c r="E33" s="47">
        <v>0</v>
      </c>
      <c r="F33" s="41">
        <v>1</v>
      </c>
      <c r="G33" s="47">
        <v>0</v>
      </c>
      <c r="H33" s="47">
        <v>0</v>
      </c>
      <c r="I33" s="41">
        <v>1</v>
      </c>
      <c r="J33" s="41">
        <v>1</v>
      </c>
      <c r="K33" s="47" t="s">
        <v>56</v>
      </c>
      <c r="L33" s="41">
        <v>1</v>
      </c>
      <c r="M33" s="41">
        <v>1</v>
      </c>
      <c r="N33" s="42">
        <v>1</v>
      </c>
    </row>
    <row r="34" spans="1:15" ht="13.5" customHeight="1" thickTop="1" x14ac:dyDescent="0.2">
      <c r="A34" s="49" t="s">
        <v>57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24"/>
    </row>
    <row r="35" spans="1:15" ht="12.75" customHeight="1" x14ac:dyDescent="0.2">
      <c r="A35" s="50" t="s">
        <v>58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24"/>
    </row>
    <row r="36" spans="1:15" ht="12.75" customHeight="1" x14ac:dyDescent="0.2">
      <c r="A36" s="50" t="s">
        <v>59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24"/>
    </row>
    <row r="37" spans="1:15" x14ac:dyDescent="0.2">
      <c r="C37" s="23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24"/>
    </row>
    <row r="38" spans="1:15" ht="15" x14ac:dyDescent="0.2">
      <c r="C38" s="26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4"/>
    </row>
    <row r="39" spans="1:15" ht="15" x14ac:dyDescent="0.2">
      <c r="C39" s="26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4"/>
    </row>
    <row r="40" spans="1:15" x14ac:dyDescent="0.2">
      <c r="C40" s="27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24"/>
    </row>
    <row r="41" spans="1:15" x14ac:dyDescent="0.2">
      <c r="C41" s="23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24"/>
    </row>
    <row r="42" spans="1:15" x14ac:dyDescent="0.2">
      <c r="A42" s="22"/>
      <c r="B42" s="22"/>
      <c r="C42" s="23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4"/>
    </row>
    <row r="43" spans="1:15" x14ac:dyDescent="0.2">
      <c r="A43" s="22"/>
      <c r="B43" s="22"/>
      <c r="C43" s="23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24"/>
    </row>
    <row r="44" spans="1:15" x14ac:dyDescent="0.2">
      <c r="A44" s="22"/>
      <c r="B44" s="22"/>
      <c r="C44" s="23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24"/>
    </row>
  </sheetData>
  <sortState ref="B2:N44">
    <sortCondition ref="B2:B44"/>
  </sortState>
  <mergeCells count="14">
    <mergeCell ref="A34:N34"/>
    <mergeCell ref="A35:N35"/>
    <mergeCell ref="A36:N36"/>
    <mergeCell ref="A2:A13"/>
    <mergeCell ref="A14:A21"/>
    <mergeCell ref="A22:A33"/>
    <mergeCell ref="B30:B33"/>
    <mergeCell ref="B2:B5"/>
    <mergeCell ref="B6:B9"/>
    <mergeCell ref="B10:B13"/>
    <mergeCell ref="B14:B17"/>
    <mergeCell ref="B18:B21"/>
    <mergeCell ref="B22:B25"/>
    <mergeCell ref="B26:B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CG-EM_ZS</vt:lpstr>
      <vt:lpstr>molaritat</vt:lpstr>
      <vt:lpstr>Se_mgl</vt:lpstr>
      <vt:lpstr>1%Se</vt:lpstr>
      <vt:lpstr>%conc_respect_Se</vt:lpstr>
      <vt:lpstr>conc&gt;1%Se_bin</vt:lpstr>
      <vt:lpstr>RSTATS_bin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Tania</cp:lastModifiedBy>
  <dcterms:created xsi:type="dcterms:W3CDTF">2014-12-22T08:10:10Z</dcterms:created>
  <dcterms:modified xsi:type="dcterms:W3CDTF">2015-09-26T08:41:23Z</dcterms:modified>
</cp:coreProperties>
</file>